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4.jpeg" ContentType="image/jpeg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t C " sheetId="1" state="visible" r:id="rId2"/>
  </sheets>
  <definedNames>
    <definedName function="false" hidden="false" localSheetId="0" name="_xlnm.Print_Area" vbProcedure="false">'Cat C '!$A$2:$K$120</definedName>
    <definedName function="false" hidden="false" localSheetId="0" name="Print_Area" vbProcedure="false">'Cat C '!$A$2:$K$119</definedName>
    <definedName function="false" hidden="false" localSheetId="0" name="Print_Titles" vbProcedure="false">'Cat C '!$2:$2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A110" authorId="0">
      <text>
        <r>
          <rPr>
            <sz val="10"/>
            <rFont val="Arial"/>
            <family val="0"/>
            <charset val="1"/>
          </rPr>
          <t xml:space="preserve"> :
</t>
        </r>
        <r>
          <rPr>
            <sz val="8"/>
            <color rgb="FF000000"/>
            <rFont val="Tahoma"/>
            <family val="2"/>
            <charset val="1"/>
          </rPr>
          <t xml:space="preserve">CIG 93</t>
        </r>
      </text>
    </comment>
    <comment ref="G110" authorId="0">
      <text>
        <r>
          <rPr>
            <sz val="10"/>
            <rFont val="Arial"/>
            <family val="0"/>
            <charset val="1"/>
          </rPr>
          <t xml:space="preserve"> :
</t>
        </r>
      </text>
    </comment>
    <comment ref="H113" authorId="0">
      <text>
        <r>
          <rPr>
            <sz val="10"/>
            <rFont val="Arial"/>
            <family val="0"/>
            <charset val="1"/>
          </rPr>
          <t xml:space="preserve"> : brut 157
</t>
        </r>
        <r>
          <rPr>
            <sz val="8"/>
            <color rgb="FF000000"/>
            <rFont val="Tahoma"/>
            <family val="2"/>
            <charset val="1"/>
          </rPr>
          <t xml:space="preserve">D 85-1148
art 7
alinéa 2</t>
        </r>
      </text>
    </comment>
  </commentList>
</comments>
</file>

<file path=xl/sharedStrings.xml><?xml version="1.0" encoding="utf-8"?>
<sst xmlns="http://schemas.openxmlformats.org/spreadsheetml/2006/main" count="310" uniqueCount="60">
  <si>
    <t xml:space="preserve">VALEUR du POINT :</t>
  </si>
  <si>
    <t xml:space="preserve">euros</t>
  </si>
  <si>
    <t xml:space="preserve">SMIC mensuel</t>
  </si>
  <si>
    <t xml:space="preserve"> </t>
  </si>
  <si>
    <t xml:space="preserve">PREMIER GRADE   C1</t>
  </si>
  <si>
    <r>
      <rPr>
        <b val="true"/>
        <sz val="9"/>
        <rFont val="Calibri"/>
        <family val="2"/>
        <charset val="1"/>
      </rPr>
      <t xml:space="preserve">Tous les "Adjoint"</t>
    </r>
    <r>
      <rPr>
        <sz val="9"/>
        <rFont val="Calibri"/>
        <family val="2"/>
        <charset val="1"/>
      </rPr>
      <t xml:space="preserve"> : Administratif, Technique, du Patrimoine, d'Animation,  ATPEE, Agent Social,Auxiliaires de soins territoriaux, Sapeurs pompiers,les Opérateur des APS et les Gardiens</t>
    </r>
  </si>
  <si>
    <t xml:space="preserve">Echelons</t>
  </si>
  <si>
    <t xml:space="preserve">Durée</t>
  </si>
  <si>
    <t xml:space="preserve">Indices </t>
  </si>
  <si>
    <t xml:space="preserve">Salaires </t>
  </si>
  <si>
    <t xml:space="preserve">D+G</t>
  </si>
  <si>
    <t xml:space="preserve">CNRACL</t>
  </si>
  <si>
    <t xml:space="preserve">(1) Indemnité</t>
  </si>
  <si>
    <t xml:space="preserve">(2) CSG</t>
  </si>
  <si>
    <t xml:space="preserve">RDS</t>
  </si>
  <si>
    <t xml:space="preserve">(3)Contribution</t>
  </si>
  <si>
    <t xml:space="preserve">Salaire</t>
  </si>
  <si>
    <t xml:space="preserve">UNIQUE</t>
  </si>
  <si>
    <t xml:space="preserve">Majorés</t>
  </si>
  <si>
    <t xml:space="preserve">Brut</t>
  </si>
  <si>
    <t xml:space="preserve">Différ.</t>
  </si>
  <si>
    <t xml:space="preserve">Solidar. 1 %</t>
  </si>
  <si>
    <t xml:space="preserve">NET</t>
  </si>
  <si>
    <t xml:space="preserve">ancien salaire net</t>
  </si>
  <si>
    <t xml:space="preserve">1 an</t>
  </si>
  <si>
    <t xml:space="preserve">supprimé</t>
  </si>
  <si>
    <t xml:space="preserve">3 ans</t>
  </si>
  <si>
    <t xml:space="preserve">4 ans</t>
  </si>
  <si>
    <t xml:space="preserve">DEUXIEME GRADE   C2</t>
  </si>
  <si>
    <r>
      <rPr>
        <b val="true"/>
        <sz val="9"/>
        <rFont val="Calibri"/>
        <family val="2"/>
        <charset val="1"/>
      </rPr>
      <t xml:space="preserve">Tous les "Adjoint PAL 2°cl" </t>
    </r>
    <r>
      <rPr>
        <sz val="9"/>
        <rFont val="Calibri"/>
        <family val="2"/>
        <charset val="1"/>
      </rPr>
      <t xml:space="preserve">: Administratif, Technique, du Patrimoine, d'Animation,  ATPEE, Agent Social, ATSEM, Auxiliaire de soins,  et les Opérateur qualifié des APS, Caporaux pompiers,Garde Champêtre Chef et les Brigadiers          </t>
    </r>
  </si>
  <si>
    <t xml:space="preserve">2 ans</t>
  </si>
  <si>
    <t xml:space="preserve">TROISIEME GRADE   C3   </t>
  </si>
  <si>
    <r>
      <rPr>
        <b val="true"/>
        <sz val="9"/>
        <rFont val="Calibri"/>
        <family val="2"/>
        <charset val="1"/>
      </rPr>
      <t xml:space="preserve">Tous les "Adjoint PAL 1°cl" </t>
    </r>
    <r>
      <rPr>
        <sz val="9"/>
        <rFont val="Calibri"/>
        <family val="2"/>
        <charset val="1"/>
      </rPr>
      <t xml:space="preserve">: Administratif, Technique, du Patrimoine, d'Animation,  ATPEE,  Agent Social, ATSEM, Auxiliaire de soins,  les Opérateur Principal, APS, Caporaux chefs pompiers,Garde Champêtre Chef Principaux </t>
    </r>
  </si>
  <si>
    <r>
      <rPr>
        <b val="true"/>
        <i val="true"/>
        <sz val="9"/>
        <color rgb="FF000000"/>
        <rFont val="Arial"/>
        <family val="2"/>
        <charset val="1"/>
      </rPr>
      <t xml:space="preserve">C2+</t>
    </r>
    <r>
      <rPr>
        <b val="true"/>
        <i val="true"/>
        <sz val="9"/>
        <color rgb="FFFF0000"/>
        <rFont val="Arial"/>
        <family val="2"/>
        <charset val="1"/>
      </rPr>
      <t xml:space="preserve">  </t>
    </r>
    <r>
      <rPr>
        <b val="true"/>
        <i val="true"/>
        <sz val="9"/>
        <rFont val="Arial"/>
        <family val="2"/>
        <charset val="1"/>
      </rPr>
      <t xml:space="preserve">Agent de Maîtrise ech 325</t>
    </r>
  </si>
  <si>
    <t xml:space="preserve">1 ans</t>
  </si>
  <si>
    <t xml:space="preserve">C3+ Agent de Maîtrise Principal et Adjudant spp ech 325</t>
  </si>
  <si>
    <t xml:space="preserve">Sergent spp</t>
  </si>
  <si>
    <t xml:space="preserve">Brigadier Chef Principaux  </t>
  </si>
  <si>
    <t xml:space="preserve">Ce qu'il faut savoir :</t>
  </si>
  <si>
    <r>
      <rPr>
        <b val="true"/>
        <sz val="8"/>
        <rFont val="Arial"/>
        <family val="2"/>
        <charset val="1"/>
      </rPr>
      <t xml:space="preserve">(1) </t>
    </r>
    <r>
      <rPr>
        <sz val="8"/>
        <rFont val="Arial"/>
        <family val="2"/>
        <charset val="1"/>
      </rPr>
      <t xml:space="preserve">: indemnité versée pour les salaires inférieurs au SMIC</t>
    </r>
  </si>
  <si>
    <r>
      <rPr>
        <b val="true"/>
        <sz val="8"/>
        <rFont val="Arial"/>
        <family val="2"/>
        <charset val="1"/>
      </rPr>
      <t xml:space="preserve">(2) </t>
    </r>
    <r>
      <rPr>
        <sz val="8"/>
        <rFont val="Arial"/>
        <family val="2"/>
        <charset val="1"/>
      </rPr>
      <t xml:space="preserve">: les CSG et RDS s'appliquent sur tous les éléments du traitement (Suppl.Familial, Primes, Régime Indemnitaire, Indemnité </t>
    </r>
  </si>
  <si>
    <t xml:space="preserve">Différentielle). Il sont calculés sur le 95% du traitement brut.</t>
  </si>
  <si>
    <r>
      <rPr>
        <b val="true"/>
        <sz val="8"/>
        <color rgb="FFFF0000"/>
        <rFont val="Arial"/>
        <family val="2"/>
        <charset val="1"/>
      </rPr>
      <t xml:space="preserve">(3)</t>
    </r>
    <r>
      <rPr>
        <sz val="8"/>
        <color rgb="FFFF0000"/>
        <rFont val="Arial"/>
        <family val="2"/>
        <charset val="1"/>
      </rPr>
      <t xml:space="preserve"> : la Contribution de Solidarité 1% s'applique dès que le salaire brut (*) est équivalent à la valeur de l'indice majoré :</t>
    </r>
  </si>
  <si>
    <t xml:space="preserve">X</t>
  </si>
  <si>
    <t xml:space="preserve">soit</t>
  </si>
  <si>
    <r>
      <rPr>
        <b val="true"/>
        <sz val="8"/>
        <rFont val="Arial"/>
        <family val="2"/>
        <charset val="1"/>
      </rPr>
      <t xml:space="preserve">( * ) </t>
    </r>
    <r>
      <rPr>
        <sz val="8"/>
        <rFont val="Arial"/>
        <family val="2"/>
        <charset val="1"/>
      </rPr>
      <t xml:space="preserve">: salaire net servant de base pour le 1% </t>
    </r>
    <r>
      <rPr>
        <b val="true"/>
        <sz val="8"/>
        <rFont val="Arial"/>
        <family val="2"/>
        <charset val="1"/>
      </rPr>
      <t xml:space="preserve">=&gt;</t>
    </r>
    <r>
      <rPr>
        <sz val="8"/>
        <rFont val="Arial"/>
        <family val="2"/>
        <charset val="1"/>
      </rPr>
      <t xml:space="preserve"> </t>
    </r>
    <r>
      <rPr>
        <i val="true"/>
        <sz val="8"/>
        <rFont val="Arial"/>
        <family val="2"/>
        <charset val="1"/>
      </rPr>
      <t xml:space="preserve">(salaire brut mensuel </t>
    </r>
    <r>
      <rPr>
        <b val="true"/>
        <i val="true"/>
        <sz val="8"/>
        <rFont val="Arial"/>
        <family val="2"/>
        <charset val="1"/>
      </rPr>
      <t xml:space="preserve">+</t>
    </r>
    <r>
      <rPr>
        <i val="true"/>
        <sz val="8"/>
        <rFont val="Arial"/>
        <family val="2"/>
        <charset val="1"/>
      </rPr>
      <t xml:space="preserve"> NBI + RI </t>
    </r>
    <r>
      <rPr>
        <b val="true"/>
        <i val="true"/>
        <sz val="8"/>
        <rFont val="Arial"/>
        <family val="2"/>
        <charset val="1"/>
      </rPr>
      <t xml:space="preserve">+</t>
    </r>
    <r>
      <rPr>
        <i val="true"/>
        <sz val="8"/>
        <rFont val="Arial"/>
        <family val="2"/>
        <charset val="1"/>
      </rPr>
      <t xml:space="preserve"> suppl.fam. </t>
    </r>
    <r>
      <rPr>
        <b val="true"/>
        <i val="true"/>
        <sz val="8"/>
        <rFont val="Arial"/>
        <family val="2"/>
        <charset val="1"/>
      </rPr>
      <t xml:space="preserve">-</t>
    </r>
    <r>
      <rPr>
        <i val="true"/>
        <sz val="8"/>
        <rFont val="Arial"/>
        <family val="2"/>
        <charset val="1"/>
      </rPr>
      <t xml:space="preserve"> CNRACL)</t>
    </r>
    <r>
      <rPr>
        <sz val="8"/>
        <rFont val="Arial"/>
        <family val="2"/>
        <charset val="1"/>
      </rPr>
      <t xml:space="preserve"> </t>
    </r>
    <r>
      <rPr>
        <b val="true"/>
        <sz val="8"/>
        <rFont val="Arial"/>
        <family val="2"/>
        <charset val="1"/>
      </rPr>
      <t xml:space="preserve">X</t>
    </r>
    <r>
      <rPr>
        <sz val="8"/>
        <rFont val="Arial"/>
        <family val="2"/>
        <charset val="1"/>
      </rPr>
      <t xml:space="preserve"> 1%</t>
    </r>
  </si>
  <si>
    <t xml:space="preserve">Supplément Familial de Traitement (1/1/2019)</t>
  </si>
  <si>
    <t xml:space="preserve">Allocation Temporaire Invalidité</t>
  </si>
  <si>
    <t xml:space="preserve">1 enfant : 2,29 euros</t>
  </si>
  <si>
    <t xml:space="preserve">appliquer le % détenu </t>
  </si>
  <si>
    <t xml:space="preserve">2 enfants : 75,99 euros</t>
  </si>
  <si>
    <t xml:space="preserve">au montant ci-dessous</t>
  </si>
  <si>
    <t xml:space="preserve">3 enfants : 189,45 euros</t>
  </si>
  <si>
    <t xml:space="preserve">Ind. Maj.</t>
  </si>
  <si>
    <t xml:space="preserve">par enfants au delà de 3 : 135,22 euros</t>
  </si>
  <si>
    <t xml:space="preserve">le montant du supplément familial augmente progressivement à partir de l'indice majoré 450.</t>
  </si>
  <si>
    <t xml:space="preserve">SMIC au 1° janvier 2023</t>
  </si>
  <si>
    <t xml:space="preserve">Brut Horaire :</t>
  </si>
  <si>
    <t xml:space="preserve">Brut Mensuel :</t>
  </si>
  <si>
    <t xml:space="preserve">Décret modificatif n°2017-1737 du 21 décembre 2017 , J.O. du 23 décembre 2017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</si>
</sst>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[$-40C]d\-mmm\-yy;@"/>
    <numFmt numFmtId="166" formatCode="#,##0.00&quot; €&quot;"/>
    <numFmt numFmtId="167" formatCode="0.00\ %"/>
    <numFmt numFmtId="168" formatCode="0"/>
    <numFmt numFmtId="169" formatCode="0.00"/>
    <numFmt numFmtId="170" formatCode="###0;[RED]###0"/>
    <numFmt numFmtId="171" formatCode="General"/>
  </numFmts>
  <fonts count="34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  <charset val="1"/>
    </font>
    <font>
      <b val="true"/>
      <sz val="8"/>
      <color rgb="FFFF0000"/>
      <name val="Arial"/>
      <family val="2"/>
      <charset val="1"/>
    </font>
    <font>
      <sz val="8"/>
      <color rgb="FF00B050"/>
      <name val="Arial"/>
      <family val="2"/>
      <charset val="1"/>
    </font>
    <font>
      <b val="true"/>
      <i val="true"/>
      <sz val="10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5"/>
      <name val="Arial"/>
      <family val="2"/>
      <charset val="1"/>
    </font>
    <font>
      <b val="true"/>
      <i val="true"/>
      <sz val="8"/>
      <name val="Arial"/>
      <family val="2"/>
      <charset val="1"/>
    </font>
    <font>
      <b val="true"/>
      <sz val="9"/>
      <name val="Calibri"/>
      <family val="2"/>
      <charset val="1"/>
    </font>
    <font>
      <sz val="9"/>
      <name val="Calibri"/>
      <family val="2"/>
      <charset val="1"/>
    </font>
    <font>
      <sz val="8"/>
      <color rgb="FF000000"/>
      <name val="Arial"/>
      <family val="2"/>
      <charset val="1"/>
    </font>
    <font>
      <sz val="8"/>
      <name val="Calibri"/>
      <family val="1"/>
      <charset val="204"/>
    </font>
    <font>
      <sz val="7"/>
      <color rgb="FF00B050"/>
      <name val="Arial"/>
      <family val="2"/>
      <charset val="1"/>
    </font>
    <font>
      <b val="true"/>
      <i val="true"/>
      <sz val="9"/>
      <color rgb="FF000000"/>
      <name val="Arial"/>
      <family val="2"/>
      <charset val="1"/>
    </font>
    <font>
      <b val="true"/>
      <i val="true"/>
      <sz val="9"/>
      <color rgb="FFFF0000"/>
      <name val="Arial"/>
      <family val="2"/>
      <charset val="1"/>
    </font>
    <font>
      <b val="true"/>
      <i val="true"/>
      <sz val="9"/>
      <name val="Arial"/>
      <family val="2"/>
      <charset val="1"/>
    </font>
    <font>
      <b val="true"/>
      <sz val="8"/>
      <name val="Arial"/>
      <family val="2"/>
      <charset val="1"/>
    </font>
    <font>
      <sz val="8"/>
      <color rgb="FFFF0000"/>
      <name val="Arial"/>
      <family val="2"/>
      <charset val="1"/>
    </font>
    <font>
      <b val="true"/>
      <i val="true"/>
      <sz val="8"/>
      <color rgb="FFFF0000"/>
      <name val="Arial"/>
      <family val="2"/>
      <charset val="1"/>
    </font>
    <font>
      <i val="true"/>
      <sz val="8"/>
      <name val="Arial"/>
      <family val="2"/>
      <charset val="1"/>
    </font>
    <font>
      <i val="true"/>
      <sz val="8"/>
      <color rgb="FF00B050"/>
      <name val="Arial"/>
      <family val="2"/>
      <charset val="1"/>
    </font>
    <font>
      <b val="true"/>
      <sz val="7"/>
      <name val="Arial"/>
      <family val="2"/>
      <charset val="1"/>
    </font>
    <font>
      <sz val="10"/>
      <name val="Arial"/>
      <family val="2"/>
      <charset val="1"/>
    </font>
    <font>
      <b val="true"/>
      <i val="true"/>
      <sz val="10"/>
      <color rgb="FFFF000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sz val="10"/>
      <color rgb="FF00B050"/>
      <name val="Arial"/>
      <family val="2"/>
      <charset val="1"/>
    </font>
    <font>
      <sz val="8"/>
      <color rgb="FF000000"/>
      <name val="Tahoma"/>
      <family val="2"/>
      <charset val="1"/>
    </font>
    <font>
      <b val="true"/>
      <sz val="11"/>
      <name val="Times New Roman"/>
      <family val="1"/>
    </font>
    <font>
      <i val="true"/>
      <sz val="10"/>
      <name val="Verdana"/>
      <family val="2"/>
    </font>
    <font>
      <u val="single"/>
      <sz val="12"/>
      <color rgb="FF0000FF"/>
      <name val="Times New Roman"/>
      <family val="1"/>
    </font>
    <font>
      <sz val="13"/>
      <color rgb="FF0000FF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CCFFFF"/>
      </patternFill>
    </fill>
    <fill>
      <patternFill patternType="solid">
        <fgColor rgb="FF66FF33"/>
        <bgColor rgb="FF92D050"/>
      </patternFill>
    </fill>
    <fill>
      <patternFill patternType="solid">
        <fgColor rgb="FFFFFF99"/>
        <bgColor rgb="FFCCFFCC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66FF33"/>
      </patternFill>
    </fill>
    <fill>
      <patternFill patternType="solid">
        <fgColor rgb="FFCCFFCC"/>
        <bgColor rgb="FFCCFFFF"/>
      </patternFill>
    </fill>
    <fill>
      <patternFill patternType="solid">
        <fgColor rgb="FFFCD5B5"/>
        <bgColor rgb="FFFFCC99"/>
      </patternFill>
    </fill>
  </fills>
  <borders count="23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medium"/>
      <top/>
      <bottom style="dotted"/>
      <diagonal/>
    </border>
    <border diagonalUp="false" diagonalDown="false">
      <left style="medium"/>
      <right style="medium"/>
      <top style="thick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8" fillId="4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0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7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8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8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8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5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4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5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5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4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4" fillId="8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7" borderId="6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16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3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4" fillId="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2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2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22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2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2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3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2" fillId="2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4" fillId="2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2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3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2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2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5" borderId="1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7" fillId="2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5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8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7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2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7" fillId="3" borderId="1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27" fillId="5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</dxfs>
  <colors>
    <indexedColors>
      <rgbColor rgb="FF000000"/>
      <rgbColor rgb="FFFFFFFF"/>
      <rgbColor rgb="FFFF0000"/>
      <rgbColor rgb="FF66FF33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CD5B5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4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6</xdr:col>
      <xdr:colOff>513360</xdr:colOff>
      <xdr:row>0</xdr:row>
      <xdr:rowOff>964080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0" y="0"/>
          <a:ext cx="3090600" cy="9640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6</xdr:col>
      <xdr:colOff>438120</xdr:colOff>
      <xdr:row>0</xdr:row>
      <xdr:rowOff>9360</xdr:rowOff>
    </xdr:from>
    <xdr:to>
      <xdr:col>10</xdr:col>
      <xdr:colOff>690480</xdr:colOff>
      <xdr:row>0</xdr:row>
      <xdr:rowOff>961560</xdr:rowOff>
    </xdr:to>
    <xdr:sp>
      <xdr:nvSpPr>
        <xdr:cNvPr id="1" name="Text Box 3"/>
        <xdr:cNvSpPr/>
      </xdr:nvSpPr>
      <xdr:spPr>
        <a:xfrm>
          <a:off x="3015360" y="9360"/>
          <a:ext cx="2964960" cy="952200"/>
        </a:xfrm>
        <a:prstGeom prst="rect">
          <a:avLst/>
        </a:prstGeom>
        <a:solidFill>
          <a:srgbClr val="ffffff"/>
        </a:solidFill>
        <a:ln w="635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4680" rIns="94680" tIns="48960" bIns="48960" upright="1">
          <a:noAutofit/>
        </a:bodyPr>
        <a:p>
          <a:pPr algn="ctr">
            <a:lnSpc>
              <a:spcPct val="100000"/>
            </a:lnSpc>
          </a:pPr>
          <a:r>
            <a:rPr b="1" lang="en-GB" sz="1100" spc="-1" strike="noStrike">
              <a:latin typeface="Times New Roman"/>
              <a:ea typeface="Times New Roman"/>
            </a:rPr>
            <a:t>COORDINATION FEDERALE REGIONALE MIDI PY CGT</a:t>
          </a:r>
          <a:endParaRPr b="0" lang="fr-FR" sz="11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i="1" lang="fr-FR" sz="1000" spc="-1" strike="noStrike">
              <a:latin typeface="Verdana"/>
              <a:ea typeface="Times New Roman"/>
            </a:rPr>
            <a:t>3 place Eugène Soula 09100 Pamiers</a:t>
          </a:r>
          <a:endParaRPr b="0" lang="fr-FR" sz="10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fr-FR" sz="1200" spc="-1" strike="noStrike" u="sng">
              <a:solidFill>
                <a:srgbClr val="0000ff"/>
              </a:solidFill>
              <a:uFillTx/>
              <a:latin typeface="Times New Roman"/>
              <a:ea typeface="Times New Roman"/>
            </a:rPr>
            <a:t>cfr.cgt.midipy@gmail.com</a:t>
          </a:r>
          <a:endParaRPr b="0" lang="fr-FR" sz="12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fr-FR" sz="1300" spc="-1" strike="noStrike">
              <a:solidFill>
                <a:srgbClr val="0000ff"/>
              </a:solidFill>
              <a:latin typeface="Times New Roman"/>
              <a:ea typeface="Times New Roman"/>
            </a:rPr>
            <a:t>Tél. : 06 83 30 39 43</a:t>
          </a:r>
          <a:endParaRPr b="0" lang="fr-FR" sz="1300" spc="-1" strike="noStrike">
            <a:latin typeface="Times New Roman"/>
          </a:endParaRPr>
        </a:p>
      </xdr:txBody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20" workbookViewId="0">
      <selection pane="topLeft" activeCell="I117" activeCellId="0" sqref="I117"/>
    </sheetView>
  </sheetViews>
  <sheetFormatPr defaultColWidth="11.47265625" defaultRowHeight="12.8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2" width="5.72"/>
    <col collapsed="false" customWidth="true" hidden="false" outlineLevel="0" max="3" min="3" style="3" width="6.72"/>
    <col collapsed="false" customWidth="true" hidden="false" outlineLevel="0" max="4" min="4" style="2" width="8.54"/>
    <col collapsed="false" customWidth="true" hidden="true" outlineLevel="0" max="5" min="5" style="2" width="8.54"/>
    <col collapsed="false" customWidth="true" hidden="false" outlineLevel="0" max="6" min="6" style="3" width="7.54"/>
    <col collapsed="false" customWidth="true" hidden="false" outlineLevel="0" max="7" min="7" style="2" width="9.73"/>
    <col collapsed="false" customWidth="true" hidden="false" outlineLevel="0" max="8" min="8" style="3" width="8.45"/>
    <col collapsed="false" customWidth="true" hidden="false" outlineLevel="0" max="9" min="9" style="2" width="8.27"/>
    <col collapsed="false" customWidth="true" hidden="false" outlineLevel="0" max="10" min="10" style="4" width="11.99"/>
    <col collapsed="false" customWidth="true" hidden="false" outlineLevel="0" max="11" min="11" style="2" width="10.46"/>
    <col collapsed="false" customWidth="true" hidden="true" outlineLevel="0" max="12" min="12" style="1" width="11.52"/>
    <col collapsed="false" customWidth="false" hidden="false" outlineLevel="0" max="1020" min="13" style="2" width="11.45"/>
    <col collapsed="false" customWidth="true" hidden="false" outlineLevel="0" max="1024" min="1021" style="0" width="11.52"/>
  </cols>
  <sheetData>
    <row r="1" customFormat="false" ht="77.25" hidden="false" customHeight="true" outlineLevel="0" collapsed="false"/>
    <row r="2" customFormat="false" ht="37.5" hidden="false" customHeight="true" outlineLevel="0" collapsed="false">
      <c r="A2" s="5" t="s">
        <v>0</v>
      </c>
      <c r="B2" s="5"/>
      <c r="C2" s="5"/>
      <c r="D2" s="6" t="n">
        <v>4.85003</v>
      </c>
      <c r="E2" s="7"/>
      <c r="F2" s="8" t="s">
        <v>1</v>
      </c>
      <c r="G2" s="9" t="n">
        <v>44927</v>
      </c>
      <c r="H2" s="9"/>
      <c r="I2" s="9"/>
      <c r="J2" s="10" t="s">
        <v>2</v>
      </c>
      <c r="K2" s="11" t="n">
        <f aca="false">I117</f>
        <v>1709.281455</v>
      </c>
      <c r="L2" s="1" t="s">
        <v>3</v>
      </c>
    </row>
    <row r="3" customFormat="false" ht="12.8" hidden="false" customHeight="true" outlineLevel="0" collapsed="false">
      <c r="A3" s="12" t="s">
        <v>4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="14" customFormat="true" ht="19.4" hidden="false" customHeight="true" outlineLevel="0" collapsed="false">
      <c r="A4" s="13" t="s">
        <v>5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"/>
      <c r="AMG4" s="0"/>
      <c r="AMH4" s="0"/>
      <c r="AMI4" s="0"/>
      <c r="AMJ4" s="0"/>
    </row>
    <row r="5" s="1" customFormat="true" ht="12.8" hidden="false" customHeight="false" outlineLevel="0" collapsed="false">
      <c r="A5" s="15" t="s">
        <v>6</v>
      </c>
      <c r="B5" s="16" t="s">
        <v>7</v>
      </c>
      <c r="C5" s="17" t="s">
        <v>8</v>
      </c>
      <c r="D5" s="15" t="s">
        <v>9</v>
      </c>
      <c r="E5" s="15" t="s">
        <v>10</v>
      </c>
      <c r="F5" s="18" t="s">
        <v>11</v>
      </c>
      <c r="G5" s="15" t="s">
        <v>12</v>
      </c>
      <c r="H5" s="18" t="s">
        <v>13</v>
      </c>
      <c r="I5" s="15" t="s">
        <v>14</v>
      </c>
      <c r="J5" s="19" t="s">
        <v>15</v>
      </c>
      <c r="K5" s="15" t="s">
        <v>16</v>
      </c>
      <c r="L5" s="20" t="s">
        <v>16</v>
      </c>
      <c r="AMG5" s="0"/>
      <c r="AMH5" s="0"/>
      <c r="AMI5" s="0"/>
      <c r="AMJ5" s="0"/>
    </row>
    <row r="6" s="1" customFormat="true" ht="19.4" hidden="false" customHeight="false" outlineLevel="0" collapsed="false">
      <c r="A6" s="15"/>
      <c r="B6" s="16" t="s">
        <v>17</v>
      </c>
      <c r="C6" s="17" t="s">
        <v>18</v>
      </c>
      <c r="D6" s="15" t="s">
        <v>19</v>
      </c>
      <c r="E6" s="15"/>
      <c r="F6" s="21" t="n">
        <v>0.111</v>
      </c>
      <c r="G6" s="15" t="s">
        <v>20</v>
      </c>
      <c r="H6" s="22" t="n">
        <v>0.092</v>
      </c>
      <c r="I6" s="23" t="n">
        <v>0.005</v>
      </c>
      <c r="J6" s="19" t="s">
        <v>21</v>
      </c>
      <c r="K6" s="15" t="s">
        <v>22</v>
      </c>
      <c r="L6" s="24" t="s">
        <v>23</v>
      </c>
      <c r="AMG6" s="0"/>
      <c r="AMH6" s="0"/>
      <c r="AMI6" s="0"/>
      <c r="AMJ6" s="0"/>
    </row>
    <row r="7" s="1" customFormat="true" ht="12.8" hidden="false" customHeight="false" outlineLevel="0" collapsed="false">
      <c r="A7" s="15" t="n">
        <v>1</v>
      </c>
      <c r="B7" s="25" t="s">
        <v>24</v>
      </c>
      <c r="C7" s="26" t="n">
        <v>353</v>
      </c>
      <c r="D7" s="27" t="n">
        <f aca="false">C7*$D$2</f>
        <v>1712.06059</v>
      </c>
      <c r="E7" s="27" t="n">
        <f aca="false">D7+G7</f>
        <v>1712.06059</v>
      </c>
      <c r="F7" s="28" t="n">
        <f aca="false">E7*$F$6</f>
        <v>190.03872549</v>
      </c>
      <c r="G7" s="27" t="n">
        <f aca="false">IF(D7&lt;$K$2,$K$2-D7,0)</f>
        <v>0</v>
      </c>
      <c r="H7" s="28" t="n">
        <f aca="false">(E7*98.25%)*$H$6</f>
        <v>154.7531567301</v>
      </c>
      <c r="I7" s="27" t="n">
        <f aca="false">(E7*98.25%)*$I$6</f>
        <v>8.410497648375</v>
      </c>
      <c r="J7" s="29" t="s">
        <v>25</v>
      </c>
      <c r="K7" s="27" t="n">
        <f aca="false">D7-F7+G7-H7-I7</f>
        <v>1358.85821013153</v>
      </c>
      <c r="L7" s="30" t="n">
        <v>1309.1901841656</v>
      </c>
      <c r="AMG7" s="0"/>
      <c r="AMH7" s="0"/>
      <c r="AMI7" s="0"/>
      <c r="AMJ7" s="0"/>
    </row>
    <row r="8" s="1" customFormat="true" ht="12.8" hidden="false" customHeight="false" outlineLevel="0" collapsed="false">
      <c r="A8" s="15" t="n">
        <v>2</v>
      </c>
      <c r="B8" s="25" t="s">
        <v>24</v>
      </c>
      <c r="C8" s="26" t="n">
        <v>353</v>
      </c>
      <c r="D8" s="27" t="n">
        <f aca="false">C8*$D$2</f>
        <v>1712.06059</v>
      </c>
      <c r="E8" s="27" t="n">
        <f aca="false">D8+G8</f>
        <v>1712.06059</v>
      </c>
      <c r="F8" s="28" t="n">
        <f aca="false">E8*$F$6</f>
        <v>190.03872549</v>
      </c>
      <c r="G8" s="27" t="n">
        <f aca="false">IF(D8&lt;$K$2,$K$2-D8,0)</f>
        <v>0</v>
      </c>
      <c r="H8" s="28" t="n">
        <f aca="false">(E8*98.25%)*$H$6</f>
        <v>154.7531567301</v>
      </c>
      <c r="I8" s="27" t="n">
        <f aca="false">(E8*98.25%)*$I$6</f>
        <v>8.410497648375</v>
      </c>
      <c r="J8" s="29" t="s">
        <v>25</v>
      </c>
      <c r="K8" s="27" t="n">
        <f aca="false">D8-F8+G8-H8-I8</f>
        <v>1358.85821013153</v>
      </c>
      <c r="L8" s="30" t="n">
        <v>1309.1901841656</v>
      </c>
      <c r="AMG8" s="0"/>
      <c r="AMH8" s="0"/>
      <c r="AMI8" s="0"/>
      <c r="AMJ8" s="0"/>
    </row>
    <row r="9" s="1" customFormat="true" ht="12.8" hidden="false" customHeight="false" outlineLevel="0" collapsed="false">
      <c r="A9" s="15" t="n">
        <v>3</v>
      </c>
      <c r="B9" s="25" t="s">
        <v>24</v>
      </c>
      <c r="C9" s="26" t="n">
        <v>353</v>
      </c>
      <c r="D9" s="27" t="n">
        <f aca="false">C9*$D$2</f>
        <v>1712.06059</v>
      </c>
      <c r="E9" s="27" t="n">
        <f aca="false">D9+G9</f>
        <v>1712.06059</v>
      </c>
      <c r="F9" s="28" t="n">
        <f aca="false">E9*$F$6</f>
        <v>190.03872549</v>
      </c>
      <c r="G9" s="27" t="n">
        <f aca="false">IF(D9&lt;$K$2,$K$2-D9,0)</f>
        <v>0</v>
      </c>
      <c r="H9" s="28" t="n">
        <f aca="false">(E9*98.25%)*$H$6</f>
        <v>154.7531567301</v>
      </c>
      <c r="I9" s="27" t="n">
        <f aca="false">(E9*98.25%)*$I$6</f>
        <v>8.410497648375</v>
      </c>
      <c r="J9" s="29" t="s">
        <v>25</v>
      </c>
      <c r="K9" s="27" t="n">
        <f aca="false">D9-F9+G9-H9-I9</f>
        <v>1358.85821013153</v>
      </c>
      <c r="L9" s="30" t="n">
        <v>1309.1901841656</v>
      </c>
      <c r="AMG9" s="0"/>
      <c r="AMH9" s="0"/>
      <c r="AMI9" s="0"/>
      <c r="AMJ9" s="0"/>
    </row>
    <row r="10" s="1" customFormat="true" ht="12.8" hidden="false" customHeight="false" outlineLevel="0" collapsed="false">
      <c r="A10" s="15" t="n">
        <v>4</v>
      </c>
      <c r="B10" s="25" t="s">
        <v>24</v>
      </c>
      <c r="C10" s="26" t="n">
        <v>353</v>
      </c>
      <c r="D10" s="27" t="n">
        <f aca="false">C10*$D$2</f>
        <v>1712.06059</v>
      </c>
      <c r="E10" s="27" t="n">
        <f aca="false">D10+G10</f>
        <v>1712.06059</v>
      </c>
      <c r="F10" s="28" t="n">
        <f aca="false">E10*$F$6</f>
        <v>190.03872549</v>
      </c>
      <c r="G10" s="27" t="n">
        <f aca="false">IF(D10&lt;$K$2,$K$2-D10,0)</f>
        <v>0</v>
      </c>
      <c r="H10" s="28" t="n">
        <f aca="false">(E10*98.25%)*$H$6</f>
        <v>154.7531567301</v>
      </c>
      <c r="I10" s="27" t="n">
        <f aca="false">(E10*98.25%)*$I$6</f>
        <v>8.410497648375</v>
      </c>
      <c r="J10" s="29" t="s">
        <v>25</v>
      </c>
      <c r="K10" s="27" t="n">
        <f aca="false">D10-F10+G10-H10-I10</f>
        <v>1358.85821013153</v>
      </c>
      <c r="L10" s="30" t="n">
        <v>1309.1901841656</v>
      </c>
      <c r="AMG10" s="0"/>
      <c r="AMH10" s="0"/>
      <c r="AMI10" s="0"/>
      <c r="AMJ10" s="0"/>
    </row>
    <row r="11" s="1" customFormat="true" ht="12.8" hidden="false" customHeight="false" outlineLevel="0" collapsed="false">
      <c r="A11" s="15" t="n">
        <v>5</v>
      </c>
      <c r="B11" s="25" t="s">
        <v>24</v>
      </c>
      <c r="C11" s="26" t="n">
        <v>353</v>
      </c>
      <c r="D11" s="27" t="n">
        <f aca="false">C11*$D$2</f>
        <v>1712.06059</v>
      </c>
      <c r="E11" s="27" t="n">
        <f aca="false">D11+G11</f>
        <v>1712.06059</v>
      </c>
      <c r="F11" s="28" t="n">
        <f aca="false">E11*$F$6</f>
        <v>190.03872549</v>
      </c>
      <c r="G11" s="27" t="n">
        <f aca="false">IF(D11&lt;$K$2,$K$2-D11,0)</f>
        <v>0</v>
      </c>
      <c r="H11" s="28" t="n">
        <f aca="false">(E11*98.25%)*$H$6</f>
        <v>154.7531567301</v>
      </c>
      <c r="I11" s="27" t="n">
        <f aca="false">(E11*98.25%)*$I$6</f>
        <v>8.410497648375</v>
      </c>
      <c r="J11" s="29" t="s">
        <v>25</v>
      </c>
      <c r="K11" s="27" t="n">
        <f aca="false">D11-F11+G11-H11-I11</f>
        <v>1358.85821013153</v>
      </c>
      <c r="L11" s="30" t="n">
        <v>1309.1901841656</v>
      </c>
      <c r="AMG11" s="0"/>
      <c r="AMH11" s="0"/>
      <c r="AMI11" s="0"/>
      <c r="AMJ11" s="0"/>
    </row>
    <row r="12" s="1" customFormat="true" ht="12.8" hidden="false" customHeight="false" outlineLevel="0" collapsed="false">
      <c r="A12" s="15" t="n">
        <v>6</v>
      </c>
      <c r="B12" s="25" t="s">
        <v>24</v>
      </c>
      <c r="C12" s="26" t="n">
        <v>353</v>
      </c>
      <c r="D12" s="27" t="n">
        <f aca="false">C12*$D$2</f>
        <v>1712.06059</v>
      </c>
      <c r="E12" s="27" t="n">
        <f aca="false">D12+G12</f>
        <v>1712.06059</v>
      </c>
      <c r="F12" s="28" t="n">
        <f aca="false">E12*$F$6</f>
        <v>190.03872549</v>
      </c>
      <c r="G12" s="27" t="n">
        <f aca="false">IF(D12&lt;$K$2,$K$2-D12,0)</f>
        <v>0</v>
      </c>
      <c r="H12" s="28" t="n">
        <f aca="false">(E12*98.25%)*$H$6</f>
        <v>154.7531567301</v>
      </c>
      <c r="I12" s="27" t="n">
        <f aca="false">(E12*98.25%)*$I$6</f>
        <v>8.410497648375</v>
      </c>
      <c r="J12" s="29" t="s">
        <v>25</v>
      </c>
      <c r="K12" s="27" t="n">
        <f aca="false">D12-F12+G12-H12-I12</f>
        <v>1358.85821013153</v>
      </c>
      <c r="L12" s="30" t="n">
        <v>1309.1901841656</v>
      </c>
      <c r="AMG12" s="0"/>
      <c r="AMH12" s="0"/>
      <c r="AMI12" s="0"/>
      <c r="AMJ12" s="0"/>
    </row>
    <row r="13" s="1" customFormat="true" ht="12.8" hidden="false" customHeight="false" outlineLevel="0" collapsed="false">
      <c r="A13" s="15" t="n">
        <v>7</v>
      </c>
      <c r="B13" s="25" t="s">
        <v>26</v>
      </c>
      <c r="C13" s="26" t="n">
        <v>353</v>
      </c>
      <c r="D13" s="27" t="n">
        <f aca="false">C13*$D$2</f>
        <v>1712.06059</v>
      </c>
      <c r="E13" s="27" t="n">
        <f aca="false">D13+G13</f>
        <v>1712.06059</v>
      </c>
      <c r="F13" s="28" t="n">
        <f aca="false">E13*$F$6</f>
        <v>190.03872549</v>
      </c>
      <c r="G13" s="27" t="n">
        <f aca="false">IF(D13&lt;$K$2,$K$2-D13,0)</f>
        <v>0</v>
      </c>
      <c r="H13" s="28" t="n">
        <f aca="false">(E13*98.25%)*$H$6</f>
        <v>154.7531567301</v>
      </c>
      <c r="I13" s="27" t="n">
        <f aca="false">(E13*98.25%)*$I$6</f>
        <v>8.410497648375</v>
      </c>
      <c r="J13" s="29" t="s">
        <v>25</v>
      </c>
      <c r="K13" s="27" t="n">
        <f aca="false">D13-F13+G13-H13-I13</f>
        <v>1358.85821013153</v>
      </c>
      <c r="L13" s="30" t="n">
        <v>1309.1901841656</v>
      </c>
      <c r="AMG13" s="0"/>
      <c r="AMH13" s="0"/>
      <c r="AMI13" s="0"/>
      <c r="AMJ13" s="0"/>
    </row>
    <row r="14" s="1" customFormat="true" ht="12.8" hidden="false" customHeight="false" outlineLevel="0" collapsed="false">
      <c r="A14" s="15" t="n">
        <v>8</v>
      </c>
      <c r="B14" s="25" t="s">
        <v>26</v>
      </c>
      <c r="C14" s="31" t="n">
        <v>354</v>
      </c>
      <c r="D14" s="27" t="n">
        <f aca="false">C14*$D$2</f>
        <v>1716.91062</v>
      </c>
      <c r="E14" s="27" t="n">
        <f aca="false">D14+G14</f>
        <v>1716.91062</v>
      </c>
      <c r="F14" s="28" t="n">
        <f aca="false">E14*$F$6</f>
        <v>190.57707882</v>
      </c>
      <c r="G14" s="27" t="n">
        <f aca="false">IF(D14&lt;$K$2,$K$2-D14,0)</f>
        <v>0</v>
      </c>
      <c r="H14" s="28" t="n">
        <f aca="false">(E14*98.25%)*$H$6</f>
        <v>155.1915509418</v>
      </c>
      <c r="I14" s="27" t="n">
        <f aca="false">(E14*98.25%)*$I$6</f>
        <v>8.43432342075</v>
      </c>
      <c r="J14" s="29" t="s">
        <v>25</v>
      </c>
      <c r="K14" s="27" t="n">
        <f aca="false">D14-F14+G14-H14-I14</f>
        <v>1362.70766681745</v>
      </c>
      <c r="L14" s="30" t="n">
        <v>1316.62876475745</v>
      </c>
      <c r="AMG14" s="0"/>
      <c r="AMH14" s="0"/>
      <c r="AMI14" s="0"/>
      <c r="AMJ14" s="0"/>
    </row>
    <row r="15" s="1" customFormat="true" ht="12.8" hidden="false" customHeight="false" outlineLevel="0" collapsed="false">
      <c r="A15" s="15" t="n">
        <v>9</v>
      </c>
      <c r="B15" s="25" t="s">
        <v>26</v>
      </c>
      <c r="C15" s="31" t="n">
        <v>363</v>
      </c>
      <c r="D15" s="27" t="n">
        <f aca="false">C15*$D$2</f>
        <v>1760.56089</v>
      </c>
      <c r="E15" s="27" t="n">
        <f aca="false">D15+G15</f>
        <v>1760.56089</v>
      </c>
      <c r="F15" s="28" t="n">
        <f aca="false">E15*$F$6</f>
        <v>195.42225879</v>
      </c>
      <c r="G15" s="27" t="n">
        <f aca="false">IF(D15&lt;$K$2,$K$2-D15,0)</f>
        <v>0</v>
      </c>
      <c r="H15" s="28" t="n">
        <f aca="false">(E15*98.25%)*$H$6</f>
        <v>159.1370988471</v>
      </c>
      <c r="I15" s="27" t="n">
        <f aca="false">(E15*98.25%)*$I$6</f>
        <v>8.648755372125</v>
      </c>
      <c r="J15" s="29" t="s">
        <v>25</v>
      </c>
      <c r="K15" s="27" t="n">
        <f aca="false">D15-F15+G15-H15-I15</f>
        <v>1397.35277699078</v>
      </c>
      <c r="L15" s="30" t="n">
        <v>1350.10237742077</v>
      </c>
      <c r="AMG15" s="0"/>
      <c r="AMH15" s="0"/>
      <c r="AMI15" s="0"/>
      <c r="AMJ15" s="0"/>
    </row>
    <row r="16" s="1" customFormat="true" ht="12.8" hidden="false" customHeight="false" outlineLevel="0" collapsed="false">
      <c r="A16" s="15" t="n">
        <v>10</v>
      </c>
      <c r="B16" s="25" t="s">
        <v>27</v>
      </c>
      <c r="C16" s="31" t="n">
        <v>372</v>
      </c>
      <c r="D16" s="27" t="n">
        <f aca="false">C16*$D$2</f>
        <v>1804.21116</v>
      </c>
      <c r="E16" s="27" t="n">
        <f aca="false">D16+G16</f>
        <v>1804.21116</v>
      </c>
      <c r="F16" s="28" t="n">
        <f aca="false">E16*$F$6</f>
        <v>200.26743876</v>
      </c>
      <c r="G16" s="27" t="n">
        <f aca="false">IF(D16&lt;$K$2,$K$2-D16,0)</f>
        <v>0</v>
      </c>
      <c r="H16" s="28" t="n">
        <f aca="false">(E16*98.25%)*$H$6</f>
        <v>163.0826467524</v>
      </c>
      <c r="I16" s="27" t="n">
        <f aca="false">(E16*98.25%)*$I$6</f>
        <v>8.8631873235</v>
      </c>
      <c r="J16" s="29" t="s">
        <v>25</v>
      </c>
      <c r="K16" s="27" t="n">
        <f aca="false">D16-F16+G16-H16-I16</f>
        <v>1431.9978871641</v>
      </c>
      <c r="L16" s="30" t="n">
        <v>1383.5759900841</v>
      </c>
      <c r="AMG16" s="0"/>
      <c r="AMH16" s="0"/>
      <c r="AMI16" s="0"/>
      <c r="AMJ16" s="0"/>
    </row>
    <row r="17" s="1" customFormat="true" ht="12.8" hidden="false" customHeight="false" outlineLevel="0" collapsed="false">
      <c r="A17" s="15" t="n">
        <v>11</v>
      </c>
      <c r="B17" s="25" t="s">
        <v>3</v>
      </c>
      <c r="C17" s="31" t="n">
        <v>382</v>
      </c>
      <c r="D17" s="27" t="n">
        <f aca="false">C17*$D$2</f>
        <v>1852.71146</v>
      </c>
      <c r="E17" s="27" t="n">
        <f aca="false">D17+G17</f>
        <v>1852.71146</v>
      </c>
      <c r="F17" s="28" t="n">
        <f aca="false">E17*$F$6</f>
        <v>205.65097206</v>
      </c>
      <c r="G17" s="27" t="n">
        <f aca="false">IF(D17&lt;$K$2,$K$2-D17,0)</f>
        <v>0</v>
      </c>
      <c r="H17" s="28" t="n">
        <f aca="false">(E17*98.25%)*$H$6</f>
        <v>167.4665888694</v>
      </c>
      <c r="I17" s="27" t="n">
        <f aca="false">(E17*98.25%)*$I$6</f>
        <v>9.10144504725</v>
      </c>
      <c r="J17" s="29" t="s">
        <v>25</v>
      </c>
      <c r="K17" s="27" t="n">
        <f aca="false">D17-F17+G17-H17-I17</f>
        <v>1470.49245402335</v>
      </c>
      <c r="L17" s="30" t="n">
        <v>1420.76889304335</v>
      </c>
      <c r="AMG17" s="0"/>
      <c r="AMH17" s="0"/>
      <c r="AMI17" s="0"/>
      <c r="AMJ17" s="0"/>
    </row>
    <row r="18" s="14" customFormat="true" ht="12.8" hidden="false" customHeight="true" outlineLevel="0" collapsed="false">
      <c r="A18" s="32" t="s">
        <v>28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20"/>
      <c r="AMG18" s="0"/>
      <c r="AMH18" s="0"/>
      <c r="AMI18" s="0"/>
      <c r="AMJ18" s="0"/>
    </row>
    <row r="19" customFormat="false" ht="19.4" hidden="false" customHeight="true" outlineLevel="0" collapsed="false">
      <c r="A19" s="33" t="s">
        <v>29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20"/>
    </row>
    <row r="20" customFormat="false" ht="12.8" hidden="false" customHeight="false" outlineLevel="0" collapsed="false">
      <c r="A20" s="15" t="s">
        <v>6</v>
      </c>
      <c r="B20" s="16" t="s">
        <v>7</v>
      </c>
      <c r="C20" s="17" t="s">
        <v>8</v>
      </c>
      <c r="D20" s="15" t="s">
        <v>9</v>
      </c>
      <c r="E20" s="15"/>
      <c r="F20" s="18" t="s">
        <v>11</v>
      </c>
      <c r="G20" s="15" t="s">
        <v>12</v>
      </c>
      <c r="H20" s="18" t="s">
        <v>13</v>
      </c>
      <c r="I20" s="15" t="s">
        <v>14</v>
      </c>
      <c r="J20" s="19" t="s">
        <v>15</v>
      </c>
      <c r="K20" s="15" t="s">
        <v>16</v>
      </c>
      <c r="L20" s="20" t="s">
        <v>3</v>
      </c>
    </row>
    <row r="21" customFormat="false" ht="19.4" hidden="false" customHeight="false" outlineLevel="0" collapsed="false">
      <c r="A21" s="15"/>
      <c r="B21" s="16" t="s">
        <v>17</v>
      </c>
      <c r="C21" s="17" t="s">
        <v>18</v>
      </c>
      <c r="D21" s="15" t="s">
        <v>19</v>
      </c>
      <c r="E21" s="15"/>
      <c r="F21" s="22" t="n">
        <f aca="false">$F$6</f>
        <v>0.111</v>
      </c>
      <c r="G21" s="15" t="s">
        <v>20</v>
      </c>
      <c r="H21" s="22" t="n">
        <f aca="false">$H$6</f>
        <v>0.092</v>
      </c>
      <c r="I21" s="23" t="n">
        <f aca="false">$I$6</f>
        <v>0.005</v>
      </c>
      <c r="J21" s="19" t="s">
        <v>21</v>
      </c>
      <c r="K21" s="15" t="s">
        <v>22</v>
      </c>
      <c r="L21" s="24" t="s">
        <v>23</v>
      </c>
    </row>
    <row r="22" customFormat="false" ht="12.8" hidden="false" customHeight="false" outlineLevel="0" collapsed="false">
      <c r="A22" s="15" t="n">
        <v>1</v>
      </c>
      <c r="B22" s="25" t="s">
        <v>24</v>
      </c>
      <c r="C22" s="26" t="n">
        <v>353</v>
      </c>
      <c r="D22" s="27" t="n">
        <f aca="false">C22*$D$2</f>
        <v>1712.06059</v>
      </c>
      <c r="E22" s="27" t="n">
        <f aca="false">D22+G22</f>
        <v>1712.06059</v>
      </c>
      <c r="F22" s="28" t="n">
        <f aca="false">E22*$F$6</f>
        <v>190.03872549</v>
      </c>
      <c r="G22" s="27" t="n">
        <f aca="false">IF(D22&lt;$K$2,$K$2-D22,0)</f>
        <v>0</v>
      </c>
      <c r="H22" s="28" t="n">
        <f aca="false">(E22*98.25%)*$H$6</f>
        <v>154.7531567301</v>
      </c>
      <c r="I22" s="27" t="n">
        <f aca="false">(E22*98.25%)*$I$6</f>
        <v>8.410497648375</v>
      </c>
      <c r="J22" s="29" t="s">
        <v>25</v>
      </c>
      <c r="K22" s="27" t="n">
        <f aca="false">D22-F22+G22-H22-I22</f>
        <v>1358.85821013153</v>
      </c>
      <c r="L22" s="30" t="n">
        <v>1309.1901841656</v>
      </c>
    </row>
    <row r="23" customFormat="false" ht="12.8" hidden="false" customHeight="false" outlineLevel="0" collapsed="false">
      <c r="A23" s="15" t="n">
        <v>2</v>
      </c>
      <c r="B23" s="25" t="s">
        <v>24</v>
      </c>
      <c r="C23" s="26" t="n">
        <v>353</v>
      </c>
      <c r="D23" s="27" t="n">
        <f aca="false">C23*$D$2</f>
        <v>1712.06059</v>
      </c>
      <c r="E23" s="27" t="n">
        <f aca="false">D23+G23</f>
        <v>1712.06059</v>
      </c>
      <c r="F23" s="28" t="n">
        <f aca="false">E23*$F$6</f>
        <v>190.03872549</v>
      </c>
      <c r="G23" s="27" t="n">
        <f aca="false">IF(D23&lt;$K$2,$K$2-D23,0)</f>
        <v>0</v>
      </c>
      <c r="H23" s="28" t="n">
        <f aca="false">(E23*98.25%)*$H$6</f>
        <v>154.7531567301</v>
      </c>
      <c r="I23" s="27" t="n">
        <f aca="false">(E23*98.25%)*$I$6</f>
        <v>8.410497648375</v>
      </c>
      <c r="J23" s="29" t="s">
        <v>25</v>
      </c>
      <c r="K23" s="27" t="n">
        <f aca="false">D23-F23+G23-H23-I23</f>
        <v>1358.85821013153</v>
      </c>
      <c r="L23" s="30" t="n">
        <v>1309.1901841656</v>
      </c>
    </row>
    <row r="24" customFormat="false" ht="12.8" hidden="false" customHeight="false" outlineLevel="0" collapsed="false">
      <c r="A24" s="15" t="n">
        <v>3</v>
      </c>
      <c r="B24" s="25" t="s">
        <v>24</v>
      </c>
      <c r="C24" s="26" t="n">
        <v>353</v>
      </c>
      <c r="D24" s="27" t="n">
        <f aca="false">C24*$D$2</f>
        <v>1712.06059</v>
      </c>
      <c r="E24" s="27" t="n">
        <f aca="false">D24+G24</f>
        <v>1712.06059</v>
      </c>
      <c r="F24" s="28" t="n">
        <f aca="false">E24*$F$6</f>
        <v>190.03872549</v>
      </c>
      <c r="G24" s="27" t="n">
        <f aca="false">IF(D24&lt;$K$2,$K$2-D24,0)</f>
        <v>0</v>
      </c>
      <c r="H24" s="28" t="n">
        <f aca="false">(E24*98.25%)*$H$6</f>
        <v>154.7531567301</v>
      </c>
      <c r="I24" s="27" t="n">
        <f aca="false">(E24*98.25%)*$I$6</f>
        <v>8.410497648375</v>
      </c>
      <c r="J24" s="29" t="s">
        <v>25</v>
      </c>
      <c r="K24" s="27" t="n">
        <f aca="false">D24-F24+G24-H24-I24</f>
        <v>1358.85821013153</v>
      </c>
      <c r="L24" s="30" t="n">
        <v>1309.1901841656</v>
      </c>
    </row>
    <row r="25" customFormat="false" ht="12.8" hidden="false" customHeight="false" outlineLevel="0" collapsed="false">
      <c r="A25" s="15" t="n">
        <v>4</v>
      </c>
      <c r="B25" s="25" t="s">
        <v>24</v>
      </c>
      <c r="C25" s="31" t="n">
        <v>354</v>
      </c>
      <c r="D25" s="27" t="n">
        <f aca="false">C25*$D$2</f>
        <v>1716.91062</v>
      </c>
      <c r="E25" s="27" t="n">
        <f aca="false">D25+G25</f>
        <v>1716.91062</v>
      </c>
      <c r="F25" s="28" t="n">
        <f aca="false">E25*$F$6</f>
        <v>190.57707882</v>
      </c>
      <c r="G25" s="27" t="n">
        <f aca="false">IF(D25&lt;$K$2,$K$2-D25,0)</f>
        <v>0</v>
      </c>
      <c r="H25" s="28" t="n">
        <f aca="false">(E25*98.25%)*$H$6</f>
        <v>155.1915509418</v>
      </c>
      <c r="I25" s="27" t="n">
        <f aca="false">(E25*98.25%)*$I$6</f>
        <v>8.43432342075</v>
      </c>
      <c r="J25" s="29" t="s">
        <v>25</v>
      </c>
      <c r="K25" s="27" t="n">
        <f aca="false">D25-F25+G25-H25-I25</f>
        <v>1362.70766681745</v>
      </c>
      <c r="L25" s="30" t="n">
        <v>1316.62876475745</v>
      </c>
    </row>
    <row r="26" customFormat="false" ht="12.8" hidden="false" customHeight="false" outlineLevel="0" collapsed="false">
      <c r="A26" s="15" t="n">
        <v>5</v>
      </c>
      <c r="B26" s="25" t="s">
        <v>24</v>
      </c>
      <c r="C26" s="31" t="n">
        <v>360</v>
      </c>
      <c r="D26" s="27" t="n">
        <f aca="false">C26*$D$2</f>
        <v>1746.0108</v>
      </c>
      <c r="E26" s="27" t="n">
        <f aca="false">D26+G26</f>
        <v>1746.0108</v>
      </c>
      <c r="F26" s="28" t="n">
        <f aca="false">E26*$F$6</f>
        <v>193.8071988</v>
      </c>
      <c r="G26" s="27" t="n">
        <f aca="false">IF(D26&lt;$K$2,$K$2-D26,0)</f>
        <v>0</v>
      </c>
      <c r="H26" s="28" t="n">
        <f aca="false">(E26*98.25%)*$H$6</f>
        <v>157.821916212</v>
      </c>
      <c r="I26" s="27" t="n">
        <f aca="false">(E26*98.25%)*$I$6</f>
        <v>8.577278055</v>
      </c>
      <c r="J26" s="29" t="s">
        <v>25</v>
      </c>
      <c r="K26" s="27" t="n">
        <f aca="false">D26-F26+G26-H26-I26</f>
        <v>1385.804406933</v>
      </c>
      <c r="L26" s="30" t="n">
        <v>1338.944506533</v>
      </c>
    </row>
    <row r="27" customFormat="false" ht="12.8" hidden="false" customHeight="false" outlineLevel="0" collapsed="false">
      <c r="A27" s="15" t="n">
        <v>6</v>
      </c>
      <c r="B27" s="25" t="s">
        <v>24</v>
      </c>
      <c r="C27" s="31" t="n">
        <v>365</v>
      </c>
      <c r="D27" s="27" t="n">
        <f aca="false">C27*$D$2</f>
        <v>1770.26095</v>
      </c>
      <c r="E27" s="27" t="n">
        <f aca="false">D27+G27</f>
        <v>1770.26095</v>
      </c>
      <c r="F27" s="28" t="n">
        <f aca="false">E27*$F$6</f>
        <v>196.49896545</v>
      </c>
      <c r="G27" s="27" t="n">
        <f aca="false">IF(D27&lt;$K$2,$K$2-D27,0)</f>
        <v>0</v>
      </c>
      <c r="H27" s="28" t="n">
        <f aca="false">(E27*98.25%)*$H$6</f>
        <v>160.0138872705</v>
      </c>
      <c r="I27" s="27" t="n">
        <f aca="false">(E27*98.25%)*$I$6</f>
        <v>8.696406916875</v>
      </c>
      <c r="J27" s="29" t="s">
        <v>25</v>
      </c>
      <c r="K27" s="27" t="n">
        <f aca="false">D27-F27+G27-H27-I27</f>
        <v>1405.05169036263</v>
      </c>
      <c r="L27" s="30" t="n">
        <v>1357.54095801263</v>
      </c>
    </row>
    <row r="28" customFormat="false" ht="12.8" hidden="false" customHeight="false" outlineLevel="0" collapsed="false">
      <c r="A28" s="15" t="n">
        <v>7</v>
      </c>
      <c r="B28" s="25" t="s">
        <v>30</v>
      </c>
      <c r="C28" s="31" t="n">
        <v>370</v>
      </c>
      <c r="D28" s="27" t="n">
        <f aca="false">C28*$D$2</f>
        <v>1794.5111</v>
      </c>
      <c r="E28" s="27" t="n">
        <f aca="false">D28+G28</f>
        <v>1794.5111</v>
      </c>
      <c r="F28" s="28" t="n">
        <f aca="false">E28*$F$6</f>
        <v>199.1907321</v>
      </c>
      <c r="G28" s="27" t="n">
        <f aca="false">IF(D28&lt;$K$2,$K$2-D28,0)</f>
        <v>0</v>
      </c>
      <c r="H28" s="28" t="n">
        <f aca="false">(E28*98.25%)*$H$6</f>
        <v>162.205858329</v>
      </c>
      <c r="I28" s="27" t="n">
        <f aca="false">(E28*98.25%)*$I$6</f>
        <v>8.81553577875</v>
      </c>
      <c r="J28" s="29" t="s">
        <v>25</v>
      </c>
      <c r="K28" s="27" t="n">
        <f aca="false">D28-F28+G28-H28-I28</f>
        <v>1424.29897379225</v>
      </c>
      <c r="L28" s="30" t="n">
        <v>1376.13740949225</v>
      </c>
    </row>
    <row r="29" customFormat="false" ht="12.8" hidden="false" customHeight="false" outlineLevel="0" collapsed="false">
      <c r="A29" s="15" t="n">
        <v>8</v>
      </c>
      <c r="B29" s="25" t="s">
        <v>30</v>
      </c>
      <c r="C29" s="31" t="n">
        <v>380</v>
      </c>
      <c r="D29" s="27" t="n">
        <f aca="false">C29*$D$2</f>
        <v>1843.0114</v>
      </c>
      <c r="E29" s="27" t="n">
        <f aca="false">D29+G29</f>
        <v>1843.0114</v>
      </c>
      <c r="F29" s="28" t="n">
        <f aca="false">E29*$F$6</f>
        <v>204.5742654</v>
      </c>
      <c r="G29" s="27" t="n">
        <f aca="false">IF(D29&lt;$K$2,$K$2-D29,0)</f>
        <v>0</v>
      </c>
      <c r="H29" s="28" t="n">
        <f aca="false">(E29*98.25%)*$H$6</f>
        <v>166.589800446</v>
      </c>
      <c r="I29" s="27" t="n">
        <f aca="false">(E29*98.25%)*$I$6</f>
        <v>9.0537935025</v>
      </c>
      <c r="J29" s="29" t="s">
        <v>25</v>
      </c>
      <c r="K29" s="27" t="n">
        <f aca="false">D29-F29+G29-H29-I29</f>
        <v>1462.7935406515</v>
      </c>
      <c r="L29" s="30" t="n">
        <v>1413.3303124515</v>
      </c>
    </row>
    <row r="30" customFormat="false" ht="12.8" hidden="false" customHeight="false" outlineLevel="0" collapsed="false">
      <c r="A30" s="15" t="n">
        <v>9</v>
      </c>
      <c r="B30" s="25" t="s">
        <v>26</v>
      </c>
      <c r="C30" s="31" t="n">
        <v>392</v>
      </c>
      <c r="D30" s="27" t="n">
        <f aca="false">C30*$D$2</f>
        <v>1901.21176</v>
      </c>
      <c r="E30" s="27" t="n">
        <f aca="false">D30+G30</f>
        <v>1901.21176</v>
      </c>
      <c r="F30" s="28" t="n">
        <f aca="false">E30*$F$6</f>
        <v>211.03450536</v>
      </c>
      <c r="G30" s="27" t="n">
        <f aca="false">IF(D30&lt;$K$2,$K$2-D30,0)</f>
        <v>0</v>
      </c>
      <c r="H30" s="28" t="n">
        <f aca="false">(E30*98.25%)*$H$6</f>
        <v>171.8505309864</v>
      </c>
      <c r="I30" s="27" t="n">
        <f aca="false">(E30*98.25%)*$I$6</f>
        <v>9.339702771</v>
      </c>
      <c r="J30" s="29" t="s">
        <v>25</v>
      </c>
      <c r="K30" s="27" t="n">
        <f aca="false">D30-F30+G30-H30-I30</f>
        <v>1508.9870208826</v>
      </c>
      <c r="L30" s="30" t="n">
        <v>1457.9617960026</v>
      </c>
    </row>
    <row r="31" customFormat="false" ht="12.8" hidden="false" customHeight="false" outlineLevel="0" collapsed="false">
      <c r="A31" s="15" t="n">
        <v>10</v>
      </c>
      <c r="B31" s="25" t="s">
        <v>26</v>
      </c>
      <c r="C31" s="31" t="n">
        <v>404</v>
      </c>
      <c r="D31" s="27" t="n">
        <f aca="false">C31*$D$2</f>
        <v>1959.41212</v>
      </c>
      <c r="E31" s="27" t="n">
        <f aca="false">D31+G31</f>
        <v>1959.41212</v>
      </c>
      <c r="F31" s="28" t="n">
        <f aca="false">E31*$F$6</f>
        <v>217.49474532</v>
      </c>
      <c r="G31" s="27" t="n">
        <f aca="false">IF(D31&lt;$K$2,$K$2-D31,0)</f>
        <v>0</v>
      </c>
      <c r="H31" s="28" t="n">
        <f aca="false">(E31*98.25%)*$H$6</f>
        <v>177.1112615268</v>
      </c>
      <c r="I31" s="27" t="n">
        <f aca="false">(E31*98.25%)*$I$6</f>
        <v>9.6256120395</v>
      </c>
      <c r="J31" s="29" t="s">
        <v>25</v>
      </c>
      <c r="K31" s="27" t="n">
        <f aca="false">D31-F31+G31-H31-I31</f>
        <v>1555.1805011137</v>
      </c>
      <c r="L31" s="30" t="n">
        <v>1502.5932795537</v>
      </c>
    </row>
    <row r="32" customFormat="false" ht="12.8" hidden="false" customHeight="false" outlineLevel="0" collapsed="false">
      <c r="A32" s="15" t="n">
        <v>11</v>
      </c>
      <c r="B32" s="25" t="s">
        <v>27</v>
      </c>
      <c r="C32" s="31" t="n">
        <v>412</v>
      </c>
      <c r="D32" s="27" t="n">
        <f aca="false">C32*$D$2</f>
        <v>1998.21236</v>
      </c>
      <c r="E32" s="27" t="n">
        <f aca="false">D32+G32</f>
        <v>1998.21236</v>
      </c>
      <c r="F32" s="28" t="n">
        <f aca="false">E32*$F$6</f>
        <v>221.80157196</v>
      </c>
      <c r="G32" s="27" t="n">
        <f aca="false">IF(D32&lt;$K$2,$K$2-D32,0)</f>
        <v>0</v>
      </c>
      <c r="H32" s="28" t="n">
        <f aca="false">(E32*98.25%)*$H$6</f>
        <v>180.6184152204</v>
      </c>
      <c r="I32" s="27" t="n">
        <f aca="false">(E32*98.25%)*$I$6</f>
        <v>9.8162182185</v>
      </c>
      <c r="J32" s="29" t="s">
        <v>25</v>
      </c>
      <c r="K32" s="27" t="n">
        <f aca="false">D32-F32+G32-H32-I32</f>
        <v>1585.9761546011</v>
      </c>
      <c r="L32" s="30" t="n">
        <v>1532.3476019211</v>
      </c>
    </row>
    <row r="33" customFormat="false" ht="12.8" hidden="false" customHeight="false" outlineLevel="0" collapsed="false">
      <c r="A33" s="15" t="n">
        <v>12</v>
      </c>
      <c r="B33" s="17"/>
      <c r="C33" s="31" t="n">
        <v>420</v>
      </c>
      <c r="D33" s="27" t="n">
        <f aca="false">C33*$D$2</f>
        <v>2037.0126</v>
      </c>
      <c r="E33" s="27" t="n">
        <f aca="false">D33+G33</f>
        <v>2037.0126</v>
      </c>
      <c r="F33" s="28" t="n">
        <f aca="false">E33*$F$6</f>
        <v>226.1083986</v>
      </c>
      <c r="G33" s="27" t="n">
        <f aca="false">IF(D33&lt;$K$2,$K$2-D33,0)</f>
        <v>0</v>
      </c>
      <c r="H33" s="28" t="n">
        <f aca="false">(E33*98.25%)*$H$6</f>
        <v>184.125568914</v>
      </c>
      <c r="I33" s="27" t="n">
        <f aca="false">(E33*98.25%)*$I$6</f>
        <v>10.0068243975</v>
      </c>
      <c r="J33" s="29" t="s">
        <v>25</v>
      </c>
      <c r="K33" s="27" t="n">
        <f aca="false">D33-F33+G33-H33-I33</f>
        <v>1616.7718080885</v>
      </c>
      <c r="L33" s="30" t="n">
        <v>1562.1019242885</v>
      </c>
    </row>
    <row r="34" customFormat="false" ht="12.8" hidden="false" customHeight="true" outlineLevel="0" collapsed="false">
      <c r="A34" s="32" t="s">
        <v>31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20"/>
    </row>
    <row r="35" customFormat="false" ht="19.4" hidden="false" customHeight="true" outlineLevel="0" collapsed="false">
      <c r="A35" s="33" t="s">
        <v>32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20"/>
    </row>
    <row r="36" customFormat="false" ht="12.8" hidden="false" customHeight="false" outlineLevel="0" collapsed="false">
      <c r="A36" s="15" t="s">
        <v>6</v>
      </c>
      <c r="B36" s="16" t="s">
        <v>7</v>
      </c>
      <c r="C36" s="17" t="s">
        <v>8</v>
      </c>
      <c r="D36" s="15" t="s">
        <v>9</v>
      </c>
      <c r="E36" s="15"/>
      <c r="F36" s="18" t="s">
        <v>11</v>
      </c>
      <c r="G36" s="15" t="s">
        <v>12</v>
      </c>
      <c r="H36" s="18" t="s">
        <v>13</v>
      </c>
      <c r="I36" s="15" t="s">
        <v>14</v>
      </c>
      <c r="J36" s="19" t="s">
        <v>15</v>
      </c>
      <c r="K36" s="15" t="s">
        <v>16</v>
      </c>
      <c r="L36" s="20" t="s">
        <v>3</v>
      </c>
    </row>
    <row r="37" customFormat="false" ht="19.4" hidden="false" customHeight="false" outlineLevel="0" collapsed="false">
      <c r="A37" s="15"/>
      <c r="B37" s="16" t="s">
        <v>17</v>
      </c>
      <c r="C37" s="17" t="s">
        <v>18</v>
      </c>
      <c r="D37" s="15" t="s">
        <v>19</v>
      </c>
      <c r="E37" s="15"/>
      <c r="F37" s="22" t="n">
        <f aca="false">$F$6</f>
        <v>0.111</v>
      </c>
      <c r="G37" s="15" t="s">
        <v>20</v>
      </c>
      <c r="H37" s="22" t="n">
        <f aca="false">$H$6</f>
        <v>0.092</v>
      </c>
      <c r="I37" s="23" t="n">
        <f aca="false">$I$6</f>
        <v>0.005</v>
      </c>
      <c r="J37" s="19" t="s">
        <v>21</v>
      </c>
      <c r="K37" s="15" t="s">
        <v>22</v>
      </c>
      <c r="L37" s="24" t="s">
        <v>23</v>
      </c>
    </row>
    <row r="38" customFormat="false" ht="12.8" hidden="false" customHeight="false" outlineLevel="0" collapsed="false">
      <c r="A38" s="15" t="n">
        <v>1</v>
      </c>
      <c r="B38" s="25" t="s">
        <v>24</v>
      </c>
      <c r="C38" s="31" t="n">
        <v>355</v>
      </c>
      <c r="D38" s="27" t="n">
        <f aca="false">C38*$D$2</f>
        <v>1721.76065</v>
      </c>
      <c r="E38" s="27" t="n">
        <f aca="false">D38+G38</f>
        <v>1721.76065</v>
      </c>
      <c r="F38" s="28" t="n">
        <f aca="false">E38*$F$6</f>
        <v>191.11543215</v>
      </c>
      <c r="G38" s="27" t="n">
        <f aca="false">IF(D38&lt;$K$2,$K$2-D38,0)</f>
        <v>0</v>
      </c>
      <c r="H38" s="28" t="n">
        <f aca="false">(E38*98.25%)*$H$6</f>
        <v>155.6299451535</v>
      </c>
      <c r="I38" s="27" t="n">
        <f aca="false">(E38*98.25%)*$I$6</f>
        <v>8.458149193125</v>
      </c>
      <c r="J38" s="29" t="s">
        <v>25</v>
      </c>
      <c r="K38" s="27" t="n">
        <f aca="false">D38-F38+G38-H38-I38</f>
        <v>1366.55712350337</v>
      </c>
      <c r="L38" s="30" t="n">
        <v>1320.34805505338</v>
      </c>
    </row>
    <row r="39" customFormat="false" ht="12.8" hidden="false" customHeight="false" outlineLevel="0" collapsed="false">
      <c r="A39" s="15" t="n">
        <v>2</v>
      </c>
      <c r="B39" s="25" t="s">
        <v>24</v>
      </c>
      <c r="C39" s="31" t="n">
        <v>361</v>
      </c>
      <c r="D39" s="27" t="n">
        <f aca="false">C39*$D$2</f>
        <v>1750.86083</v>
      </c>
      <c r="E39" s="27" t="n">
        <f aca="false">D39+G39</f>
        <v>1750.86083</v>
      </c>
      <c r="F39" s="28" t="n">
        <f aca="false">E39*$F$6</f>
        <v>194.34555213</v>
      </c>
      <c r="G39" s="27" t="n">
        <f aca="false">IF(D39&lt;$K$2,$K$2-D39,0)</f>
        <v>0</v>
      </c>
      <c r="H39" s="28" t="n">
        <f aca="false">(E39*98.25%)*$H$6</f>
        <v>158.2603104237</v>
      </c>
      <c r="I39" s="27" t="n">
        <f aca="false">(E39*98.25%)*$I$6</f>
        <v>8.601103827375</v>
      </c>
      <c r="J39" s="29" t="s">
        <v>25</v>
      </c>
      <c r="K39" s="27" t="n">
        <f aca="false">D39-F39+G39-H39-I39</f>
        <v>1389.65386361893</v>
      </c>
      <c r="L39" s="30" t="n">
        <v>1342.66379682892</v>
      </c>
    </row>
    <row r="40" customFormat="false" ht="12.8" hidden="false" customHeight="false" outlineLevel="0" collapsed="false">
      <c r="A40" s="15" t="n">
        <v>3</v>
      </c>
      <c r="B40" s="25" t="s">
        <v>30</v>
      </c>
      <c r="C40" s="31" t="n">
        <v>368</v>
      </c>
      <c r="D40" s="27" t="n">
        <f aca="false">C40*$D$2</f>
        <v>1784.81104</v>
      </c>
      <c r="E40" s="27" t="n">
        <f aca="false">D40+G40</f>
        <v>1784.81104</v>
      </c>
      <c r="F40" s="28" t="n">
        <f aca="false">E40*$F$6</f>
        <v>198.11402544</v>
      </c>
      <c r="G40" s="27" t="n">
        <f aca="false">IF(D40&lt;$K$2,$K$2-D40,0)</f>
        <v>0</v>
      </c>
      <c r="H40" s="28" t="n">
        <f aca="false">(E40*98.25%)*$H$6</f>
        <v>161.3290699056</v>
      </c>
      <c r="I40" s="27" t="n">
        <f aca="false">(E40*98.25%)*$I$6</f>
        <v>8.767884234</v>
      </c>
      <c r="J40" s="29" t="s">
        <v>25</v>
      </c>
      <c r="K40" s="27" t="n">
        <f aca="false">D40-F40+G40-H40-I40</f>
        <v>1416.6000604204</v>
      </c>
      <c r="L40" s="30" t="n">
        <v>1368.6988289004</v>
      </c>
    </row>
    <row r="41" customFormat="false" ht="12.8" hidden="false" customHeight="false" outlineLevel="0" collapsed="false">
      <c r="A41" s="15" t="n">
        <v>4</v>
      </c>
      <c r="B41" s="25" t="s">
        <v>30</v>
      </c>
      <c r="C41" s="31" t="n">
        <v>380</v>
      </c>
      <c r="D41" s="27" t="n">
        <f aca="false">C41*$D$2</f>
        <v>1843.0114</v>
      </c>
      <c r="E41" s="27" t="n">
        <f aca="false">D41+G41</f>
        <v>1843.0114</v>
      </c>
      <c r="F41" s="28" t="n">
        <f aca="false">E41*$F$6</f>
        <v>204.5742654</v>
      </c>
      <c r="G41" s="27" t="n">
        <f aca="false">IF(D41&lt;$K$2,$K$2-D41,0)</f>
        <v>0</v>
      </c>
      <c r="H41" s="28" t="n">
        <f aca="false">(E41*98.25%)*$H$6</f>
        <v>166.589800446</v>
      </c>
      <c r="I41" s="27" t="n">
        <f aca="false">(E41*98.25%)*$I$6</f>
        <v>9.0537935025</v>
      </c>
      <c r="J41" s="29" t="s">
        <v>25</v>
      </c>
      <c r="K41" s="27" t="n">
        <f aca="false">D41-F41+G41-H41-I41</f>
        <v>1462.7935406515</v>
      </c>
      <c r="L41" s="30" t="n">
        <v>1413.3303124515</v>
      </c>
    </row>
    <row r="42" customFormat="false" ht="12.8" hidden="false" customHeight="false" outlineLevel="0" collapsed="false">
      <c r="A42" s="15" t="n">
        <v>5</v>
      </c>
      <c r="B42" s="25" t="s">
        <v>30</v>
      </c>
      <c r="C42" s="31" t="n">
        <v>393</v>
      </c>
      <c r="D42" s="27" t="n">
        <f aca="false">C42*$D$2</f>
        <v>1906.06179</v>
      </c>
      <c r="E42" s="27" t="n">
        <f aca="false">D42+G42</f>
        <v>1906.06179</v>
      </c>
      <c r="F42" s="28" t="n">
        <f aca="false">E42*$F$6</f>
        <v>211.57285869</v>
      </c>
      <c r="G42" s="27" t="n">
        <f aca="false">IF(D42&lt;$K$2,$K$2-D42,0)</f>
        <v>0</v>
      </c>
      <c r="H42" s="28" t="n">
        <f aca="false">(E42*98.25%)*$H$6</f>
        <v>172.2889251981</v>
      </c>
      <c r="I42" s="27" t="n">
        <f aca="false">(E42*98.25%)*$I$6</f>
        <v>9.363528543375</v>
      </c>
      <c r="J42" s="29" t="s">
        <v>25</v>
      </c>
      <c r="K42" s="27" t="n">
        <f aca="false">D42-F42+G42-H42-I42</f>
        <v>1512.83647756853</v>
      </c>
      <c r="L42" s="30" t="n">
        <v>1461.68108629853</v>
      </c>
    </row>
    <row r="43" customFormat="false" ht="12.8" hidden="false" customHeight="false" outlineLevel="0" collapsed="false">
      <c r="A43" s="15" t="n">
        <v>6</v>
      </c>
      <c r="B43" s="25" t="s">
        <v>30</v>
      </c>
      <c r="C43" s="31" t="n">
        <v>403</v>
      </c>
      <c r="D43" s="27" t="n">
        <f aca="false">C43*$D$2</f>
        <v>1954.56209</v>
      </c>
      <c r="E43" s="27" t="n">
        <f aca="false">D43+G43</f>
        <v>1954.56209</v>
      </c>
      <c r="F43" s="28" t="n">
        <f aca="false">E43*$F$6</f>
        <v>216.95639199</v>
      </c>
      <c r="G43" s="27" t="n">
        <f aca="false">IF(D43&lt;$K$2,$K$2-D43,0)</f>
        <v>0</v>
      </c>
      <c r="H43" s="28" t="n">
        <f aca="false">(E43*98.25%)*$H$6</f>
        <v>176.6728673151</v>
      </c>
      <c r="I43" s="27" t="n">
        <f aca="false">(E43*98.25%)*$I$6</f>
        <v>9.601786267125</v>
      </c>
      <c r="J43" s="29" t="s">
        <v>25</v>
      </c>
      <c r="K43" s="27" t="n">
        <f aca="false">D43-F43+G43-H43-I43</f>
        <v>1551.33104442778</v>
      </c>
      <c r="L43" s="30" t="n">
        <v>1498.87398925778</v>
      </c>
    </row>
    <row r="44" customFormat="false" ht="12.8" hidden="false" customHeight="false" outlineLevel="0" collapsed="false">
      <c r="A44" s="15" t="n">
        <v>7</v>
      </c>
      <c r="B44" s="25" t="s">
        <v>26</v>
      </c>
      <c r="C44" s="31" t="n">
        <v>415</v>
      </c>
      <c r="D44" s="27" t="n">
        <f aca="false">C44*$D$2</f>
        <v>2012.76245</v>
      </c>
      <c r="E44" s="27" t="n">
        <f aca="false">D44+G44</f>
        <v>2012.76245</v>
      </c>
      <c r="F44" s="28" t="n">
        <f aca="false">E44*$F$6</f>
        <v>223.41663195</v>
      </c>
      <c r="G44" s="27" t="n">
        <f aca="false">IF(D44&lt;$K$2,$K$2-D44,0)</f>
        <v>0</v>
      </c>
      <c r="H44" s="28" t="n">
        <f aca="false">(E44*98.25%)*$H$6</f>
        <v>181.9335978555</v>
      </c>
      <c r="I44" s="27" t="n">
        <f aca="false">(E44*98.25%)*$I$6</f>
        <v>9.887695535625</v>
      </c>
      <c r="J44" s="29" t="s">
        <v>25</v>
      </c>
      <c r="K44" s="27" t="n">
        <f aca="false">D44-F44+G44-H44-I44</f>
        <v>1597.52452465888</v>
      </c>
      <c r="L44" s="30" t="n">
        <v>1543.50547280887</v>
      </c>
    </row>
    <row r="45" customFormat="false" ht="12.8" hidden="false" customHeight="false" outlineLevel="0" collapsed="false">
      <c r="A45" s="15" t="n">
        <v>8</v>
      </c>
      <c r="B45" s="25" t="s">
        <v>26</v>
      </c>
      <c r="C45" s="31" t="n">
        <v>430</v>
      </c>
      <c r="D45" s="27" t="n">
        <f aca="false">C45*$D$2</f>
        <v>2085.5129</v>
      </c>
      <c r="E45" s="27" t="n">
        <f aca="false">D45+G45</f>
        <v>2085.5129</v>
      </c>
      <c r="F45" s="28" t="n">
        <f aca="false">E45*$F$6</f>
        <v>231.4919319</v>
      </c>
      <c r="G45" s="27" t="n">
        <f aca="false">IF(D45&lt;$K$2,$K$2-D45,0)</f>
        <v>0</v>
      </c>
      <c r="H45" s="28" t="n">
        <f aca="false">(E45*98.25%)*$H$6</f>
        <v>188.509511031</v>
      </c>
      <c r="I45" s="27" t="n">
        <f aca="false">(E45*98.25%)*$I$6</f>
        <v>10.24508212125</v>
      </c>
      <c r="J45" s="29" t="s">
        <v>25</v>
      </c>
      <c r="K45" s="27" t="n">
        <f aca="false">D45-F45+G45-H45-I45</f>
        <v>1655.26637494775</v>
      </c>
      <c r="L45" s="30" t="n">
        <v>1599.29482724775</v>
      </c>
    </row>
    <row r="46" customFormat="false" ht="12.8" hidden="false" customHeight="false" outlineLevel="0" collapsed="false">
      <c r="A46" s="15" t="n">
        <v>9</v>
      </c>
      <c r="B46" s="25" t="s">
        <v>26</v>
      </c>
      <c r="C46" s="31" t="n">
        <v>450</v>
      </c>
      <c r="D46" s="27" t="n">
        <f aca="false">C46*$D$2</f>
        <v>2182.5135</v>
      </c>
      <c r="E46" s="27" t="n">
        <f aca="false">D46+G46</f>
        <v>2182.5135</v>
      </c>
      <c r="F46" s="28" t="n">
        <f aca="false">E46*$F$6</f>
        <v>242.2589985</v>
      </c>
      <c r="G46" s="27" t="n">
        <f aca="false">IF(D46&lt;$K$2,$K$2-D46,0)</f>
        <v>0</v>
      </c>
      <c r="H46" s="28" t="n">
        <f aca="false">(E46*98.25%)*$H$6</f>
        <v>197.277395265</v>
      </c>
      <c r="I46" s="27" t="n">
        <f aca="false">(E46*98.25%)*$I$6</f>
        <v>10.72159756875</v>
      </c>
      <c r="J46" s="29" t="s">
        <v>25</v>
      </c>
      <c r="K46" s="27" t="n">
        <f aca="false">D46-F46+G46-H46-I46</f>
        <v>1732.25550866625</v>
      </c>
      <c r="L46" s="30" t="n">
        <v>1673.68063316625</v>
      </c>
    </row>
    <row r="47" customFormat="false" ht="12.8" hidden="false" customHeight="false" outlineLevel="0" collapsed="false">
      <c r="A47" s="15" t="n">
        <v>10</v>
      </c>
      <c r="B47" s="17"/>
      <c r="C47" s="31" t="n">
        <v>473</v>
      </c>
      <c r="D47" s="27" t="n">
        <f aca="false">C47*$D$2</f>
        <v>2294.06419</v>
      </c>
      <c r="E47" s="27" t="n">
        <f aca="false">D47+G47</f>
        <v>2294.06419</v>
      </c>
      <c r="F47" s="28" t="n">
        <f aca="false">E47*$F$6</f>
        <v>254.64112509</v>
      </c>
      <c r="G47" s="27" t="n">
        <f aca="false">IF(D47&lt;$K$2,$K$2-D47,0)</f>
        <v>0</v>
      </c>
      <c r="H47" s="28" t="n">
        <f aca="false">(E47*98.25%)*$H$6</f>
        <v>207.3604621341</v>
      </c>
      <c r="I47" s="27" t="n">
        <f aca="false">(E47*98.25%)*$I$6</f>
        <v>11.269590333375</v>
      </c>
      <c r="J47" s="29" t="s">
        <v>25</v>
      </c>
      <c r="K47" s="27" t="n">
        <f aca="false">D47-F47+G47-H47-I47</f>
        <v>1820.79301244252</v>
      </c>
      <c r="L47" s="30" t="n">
        <v>1759.22430997252</v>
      </c>
    </row>
    <row r="48" customFormat="false" ht="12.8" hidden="false" customHeight="false" outlineLevel="0" collapsed="false">
      <c r="A48" s="34" t="s">
        <v>33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20"/>
    </row>
    <row r="49" customFormat="false" ht="12.8" hidden="false" customHeight="false" outlineLevel="0" collapsed="false">
      <c r="A49" s="15" t="s">
        <v>6</v>
      </c>
      <c r="B49" s="16" t="s">
        <v>7</v>
      </c>
      <c r="C49" s="17" t="s">
        <v>8</v>
      </c>
      <c r="D49" s="15" t="s">
        <v>9</v>
      </c>
      <c r="E49" s="15"/>
      <c r="F49" s="18" t="s">
        <v>11</v>
      </c>
      <c r="G49" s="15" t="s">
        <v>12</v>
      </c>
      <c r="H49" s="18" t="s">
        <v>13</v>
      </c>
      <c r="I49" s="15" t="s">
        <v>14</v>
      </c>
      <c r="J49" s="19" t="s">
        <v>15</v>
      </c>
      <c r="K49" s="15" t="s">
        <v>16</v>
      </c>
      <c r="L49" s="20" t="s">
        <v>3</v>
      </c>
    </row>
    <row r="50" customFormat="false" ht="19.4" hidden="false" customHeight="false" outlineLevel="0" collapsed="false">
      <c r="A50" s="15"/>
      <c r="B50" s="16" t="s">
        <v>17</v>
      </c>
      <c r="C50" s="17" t="s">
        <v>18</v>
      </c>
      <c r="D50" s="15" t="s">
        <v>19</v>
      </c>
      <c r="E50" s="15"/>
      <c r="F50" s="22" t="n">
        <f aca="false">$F$6</f>
        <v>0.111</v>
      </c>
      <c r="G50" s="15" t="s">
        <v>20</v>
      </c>
      <c r="H50" s="22" t="n">
        <f aca="false">$H$6</f>
        <v>0.092</v>
      </c>
      <c r="I50" s="23" t="n">
        <f aca="false">$I$6</f>
        <v>0.005</v>
      </c>
      <c r="J50" s="19" t="s">
        <v>21</v>
      </c>
      <c r="K50" s="15" t="s">
        <v>22</v>
      </c>
      <c r="L50" s="24" t="s">
        <v>23</v>
      </c>
    </row>
    <row r="51" customFormat="false" ht="12.8" hidden="false" customHeight="false" outlineLevel="0" collapsed="false">
      <c r="A51" s="15" t="n">
        <v>1</v>
      </c>
      <c r="B51" s="25" t="s">
        <v>34</v>
      </c>
      <c r="C51" s="26" t="n">
        <v>353</v>
      </c>
      <c r="D51" s="27" t="n">
        <f aca="false">C51*$D$2</f>
        <v>1712.06059</v>
      </c>
      <c r="E51" s="27" t="n">
        <f aca="false">D51+G51</f>
        <v>1712.06059</v>
      </c>
      <c r="F51" s="28" t="n">
        <f aca="false">E51*$F$6</f>
        <v>190.03872549</v>
      </c>
      <c r="G51" s="27" t="n">
        <f aca="false">IF(D51&lt;$K$2,$K$2-D51,0)</f>
        <v>0</v>
      </c>
      <c r="H51" s="28" t="n">
        <f aca="false">(E51*98.25%)*$H$6</f>
        <v>154.7531567301</v>
      </c>
      <c r="I51" s="27" t="n">
        <f aca="false">(E51*98.25%)*$I$6</f>
        <v>8.410497648375</v>
      </c>
      <c r="J51" s="29" t="s">
        <v>25</v>
      </c>
      <c r="K51" s="27" t="n">
        <f aca="false">D51-F51+G51-H51-I51</f>
        <v>1358.85821013153</v>
      </c>
      <c r="L51" s="30" t="n">
        <v>1309.1901841656</v>
      </c>
    </row>
    <row r="52" customFormat="false" ht="12.8" hidden="false" customHeight="false" outlineLevel="0" collapsed="false">
      <c r="A52" s="15" t="n">
        <v>2</v>
      </c>
      <c r="B52" s="25" t="s">
        <v>34</v>
      </c>
      <c r="C52" s="26" t="n">
        <v>353</v>
      </c>
      <c r="D52" s="27" t="n">
        <f aca="false">C52*$D$2</f>
        <v>1712.06059</v>
      </c>
      <c r="E52" s="27" t="n">
        <f aca="false">D52+G52</f>
        <v>1712.06059</v>
      </c>
      <c r="F52" s="28" t="n">
        <f aca="false">E52*$F$6</f>
        <v>190.03872549</v>
      </c>
      <c r="G52" s="27" t="n">
        <f aca="false">IF(D52&lt;$K$2,$K$2-D52,0)</f>
        <v>0</v>
      </c>
      <c r="H52" s="28" t="n">
        <f aca="false">(E52*98.25%)*$H$6</f>
        <v>154.7531567301</v>
      </c>
      <c r="I52" s="27" t="n">
        <f aca="false">(E52*98.25%)*$I$6</f>
        <v>8.410497648375</v>
      </c>
      <c r="J52" s="29" t="s">
        <v>25</v>
      </c>
      <c r="K52" s="27" t="n">
        <f aca="false">D52-F52+G52-H52-I52</f>
        <v>1358.85821013153</v>
      </c>
      <c r="L52" s="30" t="n">
        <v>1309.1901841656</v>
      </c>
    </row>
    <row r="53" customFormat="false" ht="12.8" hidden="false" customHeight="false" outlineLevel="0" collapsed="false">
      <c r="A53" s="15" t="n">
        <v>3</v>
      </c>
      <c r="B53" s="25" t="s">
        <v>34</v>
      </c>
      <c r="C53" s="26" t="n">
        <v>353</v>
      </c>
      <c r="D53" s="27" t="n">
        <f aca="false">C53*$D$2</f>
        <v>1712.06059</v>
      </c>
      <c r="E53" s="27" t="n">
        <f aca="false">D53+G53</f>
        <v>1712.06059</v>
      </c>
      <c r="F53" s="28" t="n">
        <f aca="false">E53*$F$6</f>
        <v>190.03872549</v>
      </c>
      <c r="G53" s="27" t="n">
        <f aca="false">IF(D53&lt;$K$2,$K$2-D53,0)</f>
        <v>0</v>
      </c>
      <c r="H53" s="28" t="n">
        <f aca="false">(E53*98.25%)*$H$6</f>
        <v>154.7531567301</v>
      </c>
      <c r="I53" s="27" t="n">
        <f aca="false">(E53*98.25%)*$I$6</f>
        <v>8.410497648375</v>
      </c>
      <c r="J53" s="29" t="s">
        <v>25</v>
      </c>
      <c r="K53" s="27" t="n">
        <f aca="false">D53-F53+G53-H53-I53</f>
        <v>1358.85821013153</v>
      </c>
      <c r="L53" s="30" t="n">
        <v>1309.1901841656</v>
      </c>
      <c r="O53" s="2" t="s">
        <v>3</v>
      </c>
    </row>
    <row r="54" customFormat="false" ht="12.8" hidden="false" customHeight="false" outlineLevel="0" collapsed="false">
      <c r="A54" s="15" t="n">
        <v>4</v>
      </c>
      <c r="B54" s="25" t="s">
        <v>30</v>
      </c>
      <c r="C54" s="31" t="n">
        <v>355</v>
      </c>
      <c r="D54" s="27" t="n">
        <f aca="false">C54*$D$2</f>
        <v>1721.76065</v>
      </c>
      <c r="E54" s="27" t="n">
        <f aca="false">D54+G54</f>
        <v>1721.76065</v>
      </c>
      <c r="F54" s="28" t="n">
        <f aca="false">E54*$F$6</f>
        <v>191.11543215</v>
      </c>
      <c r="G54" s="27" t="n">
        <f aca="false">IF(D54&lt;$K$2,$K$2-D54,0)</f>
        <v>0</v>
      </c>
      <c r="H54" s="28" t="n">
        <f aca="false">(E54*98.25%)*$H$6</f>
        <v>155.6299451535</v>
      </c>
      <c r="I54" s="27" t="n">
        <f aca="false">(E54*98.25%)*$I$6</f>
        <v>8.458149193125</v>
      </c>
      <c r="J54" s="29" t="s">
        <v>25</v>
      </c>
      <c r="K54" s="27" t="n">
        <f aca="false">D54-F54+G54-H54-I54</f>
        <v>1366.55712350337</v>
      </c>
      <c r="L54" s="30" t="n">
        <v>1320.34805505338</v>
      </c>
    </row>
    <row r="55" customFormat="false" ht="12.8" hidden="false" customHeight="false" outlineLevel="0" collapsed="false">
      <c r="A55" s="15" t="n">
        <v>5</v>
      </c>
      <c r="B55" s="25" t="s">
        <v>30</v>
      </c>
      <c r="C55" s="31" t="n">
        <v>361</v>
      </c>
      <c r="D55" s="27" t="n">
        <f aca="false">C55*$D$2</f>
        <v>1750.86083</v>
      </c>
      <c r="E55" s="27" t="n">
        <f aca="false">D55+G55</f>
        <v>1750.86083</v>
      </c>
      <c r="F55" s="28" t="n">
        <f aca="false">E55*$F$6</f>
        <v>194.34555213</v>
      </c>
      <c r="G55" s="27" t="n">
        <f aca="false">IF(D55&lt;$K$2,$K$2-D55,0)</f>
        <v>0</v>
      </c>
      <c r="H55" s="28" t="n">
        <f aca="false">(E55*98.25%)*$H$6</f>
        <v>158.2603104237</v>
      </c>
      <c r="I55" s="27" t="n">
        <f aca="false">(E55*98.25%)*$I$6</f>
        <v>8.601103827375</v>
      </c>
      <c r="J55" s="29" t="s">
        <v>25</v>
      </c>
      <c r="K55" s="27" t="n">
        <f aca="false">D55-F55+G55-H55-I55</f>
        <v>1389.65386361893</v>
      </c>
      <c r="L55" s="30" t="n">
        <v>1342.66379682892</v>
      </c>
    </row>
    <row r="56" customFormat="false" ht="12.8" hidden="false" customHeight="false" outlineLevel="0" collapsed="false">
      <c r="A56" s="15" t="n">
        <v>6</v>
      </c>
      <c r="B56" s="25" t="s">
        <v>30</v>
      </c>
      <c r="C56" s="31" t="n">
        <v>369</v>
      </c>
      <c r="D56" s="27" t="n">
        <f aca="false">C56*$D$2</f>
        <v>1789.66107</v>
      </c>
      <c r="E56" s="27" t="n">
        <f aca="false">D56+G56</f>
        <v>1789.66107</v>
      </c>
      <c r="F56" s="28" t="n">
        <f aca="false">E56*$F$6</f>
        <v>198.65237877</v>
      </c>
      <c r="G56" s="27" t="n">
        <f aca="false">IF(D56&lt;$K$2,$K$2-D56,0)</f>
        <v>0</v>
      </c>
      <c r="H56" s="28" t="n">
        <f aca="false">(E56*98.25%)*$H$6</f>
        <v>161.7674641173</v>
      </c>
      <c r="I56" s="27" t="n">
        <f aca="false">(E56*98.25%)*$I$6</f>
        <v>8.791710006375</v>
      </c>
      <c r="J56" s="29" t="s">
        <v>25</v>
      </c>
      <c r="K56" s="27" t="n">
        <f aca="false">D56-F56+G56-H56-I56</f>
        <v>1420.44951710633</v>
      </c>
      <c r="L56" s="30" t="n">
        <v>1372.41811919632</v>
      </c>
    </row>
    <row r="57" customFormat="false" ht="12.8" hidden="false" customHeight="false" outlineLevel="0" collapsed="false">
      <c r="A57" s="15" t="n">
        <v>7</v>
      </c>
      <c r="B57" s="25" t="s">
        <v>30</v>
      </c>
      <c r="C57" s="31" t="n">
        <v>385</v>
      </c>
      <c r="D57" s="27" t="n">
        <f aca="false">C57*$D$2</f>
        <v>1867.26155</v>
      </c>
      <c r="E57" s="27" t="n">
        <f aca="false">D57+G57</f>
        <v>1867.26155</v>
      </c>
      <c r="F57" s="28" t="n">
        <f aca="false">E57*$F$6</f>
        <v>207.26603205</v>
      </c>
      <c r="G57" s="27" t="n">
        <f aca="false">IF(D57&lt;$K$2,$K$2-D57,0)</f>
        <v>0</v>
      </c>
      <c r="H57" s="28" t="n">
        <f aca="false">(E57*98.25%)*$H$6</f>
        <v>168.7817715045</v>
      </c>
      <c r="I57" s="27" t="n">
        <f aca="false">(E57*98.25%)*$I$6</f>
        <v>9.172922364375</v>
      </c>
      <c r="J57" s="29" t="s">
        <v>25</v>
      </c>
      <c r="K57" s="27" t="n">
        <f aca="false">D57-F57+G57-H57-I57</f>
        <v>1482.04082408113</v>
      </c>
      <c r="L57" s="30" t="n">
        <v>1431.92676393112</v>
      </c>
    </row>
    <row r="58" customFormat="false" ht="12.8" hidden="false" customHeight="false" outlineLevel="0" collapsed="false">
      <c r="A58" s="15" t="n">
        <v>8</v>
      </c>
      <c r="B58" s="25" t="s">
        <v>30</v>
      </c>
      <c r="C58" s="31" t="n">
        <v>394</v>
      </c>
      <c r="D58" s="27" t="n">
        <f aca="false">C58*$D$2</f>
        <v>1910.91182</v>
      </c>
      <c r="E58" s="27" t="n">
        <f aca="false">D58+G58</f>
        <v>1910.91182</v>
      </c>
      <c r="F58" s="28" t="n">
        <f aca="false">E58*$F$6</f>
        <v>212.11121202</v>
      </c>
      <c r="G58" s="27" t="n">
        <f aca="false">IF(D58&lt;$K$2,$K$2-D58,0)</f>
        <v>0</v>
      </c>
      <c r="H58" s="28" t="n">
        <f aca="false">(E58*98.25%)*$H$6</f>
        <v>172.7273194098</v>
      </c>
      <c r="I58" s="27" t="n">
        <f aca="false">(E58*98.25%)*$I$6</f>
        <v>9.38735431575</v>
      </c>
      <c r="J58" s="29" t="s">
        <v>25</v>
      </c>
      <c r="K58" s="27" t="n">
        <f aca="false">D58-F58+G58-H58-I58</f>
        <v>1516.68593425445</v>
      </c>
      <c r="L58" s="30" t="n">
        <v>1465.40037659445</v>
      </c>
    </row>
    <row r="59" customFormat="false" ht="12.8" hidden="false" customHeight="false" outlineLevel="0" collapsed="false">
      <c r="A59" s="15" t="n">
        <v>9</v>
      </c>
      <c r="B59" s="25" t="s">
        <v>30</v>
      </c>
      <c r="C59" s="31" t="n">
        <v>407</v>
      </c>
      <c r="D59" s="27" t="n">
        <f aca="false">C59*$D$2</f>
        <v>1973.96221</v>
      </c>
      <c r="E59" s="27" t="n">
        <f aca="false">D59+G59</f>
        <v>1973.96221</v>
      </c>
      <c r="F59" s="28" t="n">
        <f aca="false">E59*$F$6</f>
        <v>219.10980531</v>
      </c>
      <c r="G59" s="27" t="n">
        <f aca="false">IF(D59&lt;$K$2,$K$2-D59,0)</f>
        <v>0</v>
      </c>
      <c r="H59" s="28" t="n">
        <f aca="false">(E59*98.25%)*$H$6</f>
        <v>178.4264441619</v>
      </c>
      <c r="I59" s="27" t="n">
        <f aca="false">(E59*98.25%)*$I$6</f>
        <v>9.697089356625</v>
      </c>
      <c r="J59" s="29" t="s">
        <v>25</v>
      </c>
      <c r="K59" s="27" t="n">
        <f aca="false">D59-F59+G59-H59-I59</f>
        <v>1566.72887117148</v>
      </c>
      <c r="L59" s="30" t="n">
        <v>1513.75115044147</v>
      </c>
    </row>
    <row r="60" customFormat="false" ht="9.65" hidden="false" customHeight="true" outlineLevel="0" collapsed="false">
      <c r="A60" s="15" t="n">
        <v>10</v>
      </c>
      <c r="B60" s="25" t="s">
        <v>26</v>
      </c>
      <c r="C60" s="31" t="n">
        <v>416</v>
      </c>
      <c r="D60" s="27" t="n">
        <f aca="false">C60*$D$2</f>
        <v>2017.61248</v>
      </c>
      <c r="E60" s="27" t="n">
        <f aca="false">D60+G60</f>
        <v>2017.61248</v>
      </c>
      <c r="F60" s="28" t="n">
        <f aca="false">E60*$F$6</f>
        <v>223.95498528</v>
      </c>
      <c r="G60" s="27" t="n">
        <f aca="false">IF(D60&lt;$K$2,$K$2-D60,0)</f>
        <v>0</v>
      </c>
      <c r="H60" s="28" t="n">
        <f aca="false">(E60*98.25%)*$H$6</f>
        <v>182.3719920672</v>
      </c>
      <c r="I60" s="27" t="n">
        <f aca="false">(E60*98.25%)*$I$6</f>
        <v>9.911521308</v>
      </c>
      <c r="J60" s="29" t="s">
        <v>25</v>
      </c>
      <c r="K60" s="27" t="n">
        <f aca="false">D60-F60+G60-H60-I60</f>
        <v>1601.3739813448</v>
      </c>
      <c r="L60" s="30" t="n">
        <v>1547.2247631048</v>
      </c>
    </row>
    <row r="61" customFormat="false" ht="12.8" hidden="false" customHeight="false" outlineLevel="0" collapsed="false">
      <c r="A61" s="15" t="n">
        <v>11</v>
      </c>
      <c r="B61" s="25" t="s">
        <v>26</v>
      </c>
      <c r="C61" s="31" t="n">
        <v>430</v>
      </c>
      <c r="D61" s="27" t="n">
        <f aca="false">C61*$D$2</f>
        <v>2085.5129</v>
      </c>
      <c r="E61" s="27" t="n">
        <f aca="false">D61+G61</f>
        <v>2085.5129</v>
      </c>
      <c r="F61" s="28" t="n">
        <f aca="false">E61*$F$6</f>
        <v>231.4919319</v>
      </c>
      <c r="G61" s="27" t="n">
        <f aca="false">IF(D61&lt;$K$2,$K$2-D61,0)</f>
        <v>0</v>
      </c>
      <c r="H61" s="28" t="n">
        <f aca="false">(E61*98.25%)*$H$6</f>
        <v>188.509511031</v>
      </c>
      <c r="I61" s="27" t="n">
        <f aca="false">(E61*98.25%)*$I$6</f>
        <v>10.24508212125</v>
      </c>
      <c r="J61" s="29" t="s">
        <v>25</v>
      </c>
      <c r="K61" s="27" t="n">
        <f aca="false">D61-F61+G61-H61-I61</f>
        <v>1655.26637494775</v>
      </c>
      <c r="L61" s="30" t="n">
        <v>1599.29482724775</v>
      </c>
    </row>
    <row r="62" s="3" customFormat="true" ht="12.8" hidden="false" customHeight="false" outlineLevel="0" collapsed="false">
      <c r="A62" s="15" t="n">
        <v>12</v>
      </c>
      <c r="B62" s="25" t="s">
        <v>26</v>
      </c>
      <c r="C62" s="31" t="n">
        <v>450</v>
      </c>
      <c r="D62" s="27" t="n">
        <f aca="false">C62*$D$2</f>
        <v>2182.5135</v>
      </c>
      <c r="E62" s="27" t="n">
        <f aca="false">D62+G62</f>
        <v>2182.5135</v>
      </c>
      <c r="F62" s="28" t="n">
        <f aca="false">E62*$F$6</f>
        <v>242.2589985</v>
      </c>
      <c r="G62" s="27" t="n">
        <f aca="false">IF(D62&lt;$K$2,$K$2-D62,0)</f>
        <v>0</v>
      </c>
      <c r="H62" s="28" t="n">
        <f aca="false">(E62*98.25%)*$H$6</f>
        <v>197.277395265</v>
      </c>
      <c r="I62" s="27" t="n">
        <f aca="false">(E62*98.25%)*$I$6</f>
        <v>10.72159756875</v>
      </c>
      <c r="J62" s="29" t="s">
        <v>25</v>
      </c>
      <c r="K62" s="27" t="n">
        <f aca="false">D62-F62+G62-H62-I62</f>
        <v>1732.25550866625</v>
      </c>
      <c r="L62" s="30" t="n">
        <v>1673.68063316625</v>
      </c>
      <c r="AMG62" s="0"/>
      <c r="AMH62" s="0"/>
      <c r="AMI62" s="0"/>
      <c r="AMJ62" s="0"/>
    </row>
    <row r="63" customFormat="false" ht="16.15" hidden="false" customHeight="true" outlineLevel="0" collapsed="false">
      <c r="A63" s="15" t="n">
        <v>13</v>
      </c>
      <c r="B63" s="17"/>
      <c r="C63" s="31" t="n">
        <v>476</v>
      </c>
      <c r="D63" s="27" t="n">
        <f aca="false">C63*$D$2</f>
        <v>2308.61428</v>
      </c>
      <c r="E63" s="27" t="n">
        <f aca="false">D63+G63</f>
        <v>2308.61428</v>
      </c>
      <c r="F63" s="28" t="n">
        <f aca="false">E63*$F$6</f>
        <v>256.25618508</v>
      </c>
      <c r="G63" s="27" t="n">
        <f aca="false">IF(D63&lt;$K$2,$K$2-D63,0)</f>
        <v>0</v>
      </c>
      <c r="H63" s="28" t="n">
        <f aca="false">(E63*98.25%)*$H$6</f>
        <v>208.6756447692</v>
      </c>
      <c r="I63" s="27" t="n">
        <f aca="false">(E63*98.25%)*$I$6</f>
        <v>11.3410676505</v>
      </c>
      <c r="J63" s="29" t="s">
        <v>25</v>
      </c>
      <c r="K63" s="27" t="n">
        <f aca="false">D63-F63+G63-H63-I63</f>
        <v>1832.3413825003</v>
      </c>
      <c r="L63" s="30" t="n">
        <v>1770.3821808603</v>
      </c>
    </row>
    <row r="64" customFormat="false" ht="12.8" hidden="false" customHeight="false" outlineLevel="0" collapsed="false">
      <c r="A64" s="35" t="s">
        <v>35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20"/>
    </row>
    <row r="65" customFormat="false" ht="12.8" hidden="false" customHeight="false" outlineLevel="0" collapsed="false">
      <c r="A65" s="15" t="s">
        <v>6</v>
      </c>
      <c r="B65" s="16" t="s">
        <v>7</v>
      </c>
      <c r="C65" s="17" t="s">
        <v>8</v>
      </c>
      <c r="D65" s="15" t="s">
        <v>9</v>
      </c>
      <c r="E65" s="15"/>
      <c r="F65" s="18" t="s">
        <v>11</v>
      </c>
      <c r="G65" s="15" t="s">
        <v>12</v>
      </c>
      <c r="H65" s="18" t="s">
        <v>13</v>
      </c>
      <c r="I65" s="15" t="s">
        <v>14</v>
      </c>
      <c r="J65" s="19" t="s">
        <v>15</v>
      </c>
      <c r="K65" s="15" t="s">
        <v>16</v>
      </c>
      <c r="L65" s="20" t="s">
        <v>3</v>
      </c>
    </row>
    <row r="66" customFormat="false" ht="19.4" hidden="false" customHeight="false" outlineLevel="0" collapsed="false">
      <c r="A66" s="15"/>
      <c r="B66" s="16" t="s">
        <v>17</v>
      </c>
      <c r="C66" s="17" t="s">
        <v>18</v>
      </c>
      <c r="D66" s="15" t="s">
        <v>19</v>
      </c>
      <c r="E66" s="15"/>
      <c r="F66" s="22" t="n">
        <f aca="false">$F$6</f>
        <v>0.111</v>
      </c>
      <c r="G66" s="15" t="s">
        <v>20</v>
      </c>
      <c r="H66" s="22" t="n">
        <f aca="false">$H$6</f>
        <v>0.092</v>
      </c>
      <c r="I66" s="23" t="n">
        <f aca="false">$I$6</f>
        <v>0.005</v>
      </c>
      <c r="J66" s="19" t="s">
        <v>21</v>
      </c>
      <c r="K66" s="15" t="s">
        <v>22</v>
      </c>
      <c r="L66" s="24" t="s">
        <v>23</v>
      </c>
    </row>
    <row r="67" customFormat="false" ht="12.8" hidden="false" customHeight="false" outlineLevel="0" collapsed="false">
      <c r="A67" s="15" t="n">
        <v>1</v>
      </c>
      <c r="B67" s="25" t="s">
        <v>24</v>
      </c>
      <c r="C67" s="31" t="n">
        <v>357</v>
      </c>
      <c r="D67" s="27" t="n">
        <f aca="false">C67*$D$2</f>
        <v>1731.46071</v>
      </c>
      <c r="E67" s="27" t="n">
        <f aca="false">D67+G67</f>
        <v>1731.46071</v>
      </c>
      <c r="F67" s="28" t="n">
        <f aca="false">E67*$F$6</f>
        <v>192.19213881</v>
      </c>
      <c r="G67" s="27" t="n">
        <f aca="false">IF(D67&lt;$K$2,$K$2-D67,0)</f>
        <v>0</v>
      </c>
      <c r="H67" s="28" t="n">
        <f aca="false">(E67*98.25%)*$H$6</f>
        <v>156.5067335769</v>
      </c>
      <c r="I67" s="27" t="n">
        <f aca="false">(E67*98.25%)*$I$6</f>
        <v>8.505800737875</v>
      </c>
      <c r="J67" s="29" t="s">
        <v>25</v>
      </c>
      <c r="K67" s="27" t="n">
        <f aca="false">D67-F67+G67-H67-I67</f>
        <v>1374.25603687523</v>
      </c>
      <c r="L67" s="36" t="n">
        <v>1327.78663564523</v>
      </c>
    </row>
    <row r="68" customFormat="false" ht="12.8" hidden="false" customHeight="false" outlineLevel="0" collapsed="false">
      <c r="A68" s="15" t="n">
        <v>2</v>
      </c>
      <c r="B68" s="25" t="s">
        <v>24</v>
      </c>
      <c r="C68" s="31" t="n">
        <v>363</v>
      </c>
      <c r="D68" s="27" t="n">
        <f aca="false">C68*$D$2</f>
        <v>1760.56089</v>
      </c>
      <c r="E68" s="27" t="n">
        <f aca="false">D68+G68</f>
        <v>1760.56089</v>
      </c>
      <c r="F68" s="28" t="n">
        <f aca="false">E68*$F$6</f>
        <v>195.42225879</v>
      </c>
      <c r="G68" s="27" t="n">
        <f aca="false">IF(D68&lt;$K$2,$K$2-D68,0)</f>
        <v>0</v>
      </c>
      <c r="H68" s="28" t="n">
        <f aca="false">(E68*98.25%)*$H$6</f>
        <v>159.1370988471</v>
      </c>
      <c r="I68" s="27" t="n">
        <f aca="false">(E68*98.25%)*$I$6</f>
        <v>8.648755372125</v>
      </c>
      <c r="J68" s="29" t="s">
        <v>25</v>
      </c>
      <c r="K68" s="27" t="n">
        <f aca="false">D68-F68+G68-H68-I68</f>
        <v>1397.35277699078</v>
      </c>
      <c r="L68" s="36" t="n">
        <v>1350.10237742077</v>
      </c>
    </row>
    <row r="69" customFormat="false" ht="12.8" hidden="false" customHeight="false" outlineLevel="0" collapsed="false">
      <c r="A69" s="15" t="n">
        <v>3</v>
      </c>
      <c r="B69" s="25" t="s">
        <v>30</v>
      </c>
      <c r="C69" s="31" t="n">
        <v>373</v>
      </c>
      <c r="D69" s="27" t="n">
        <f aca="false">C69*$D$2</f>
        <v>1809.06119</v>
      </c>
      <c r="E69" s="27" t="n">
        <f aca="false">D69+G69</f>
        <v>1809.06119</v>
      </c>
      <c r="F69" s="28" t="n">
        <f aca="false">E69*$F$6</f>
        <v>200.80579209</v>
      </c>
      <c r="G69" s="27" t="n">
        <f aca="false">IF(D69&lt;$K$2,$K$2-D69,0)</f>
        <v>0</v>
      </c>
      <c r="H69" s="28" t="n">
        <f aca="false">(E69*98.25%)*$H$6</f>
        <v>163.5210409641</v>
      </c>
      <c r="I69" s="27" t="n">
        <f aca="false">(E69*98.25%)*$I$6</f>
        <v>8.887013095875</v>
      </c>
      <c r="J69" s="29" t="s">
        <v>25</v>
      </c>
      <c r="K69" s="27" t="n">
        <f aca="false">D69-F69+G69-H69-I69</f>
        <v>1435.84734385003</v>
      </c>
      <c r="L69" s="36" t="n">
        <v>1387.29528038003</v>
      </c>
    </row>
    <row r="70" customFormat="false" ht="12.8" hidden="false" customHeight="false" outlineLevel="0" collapsed="false">
      <c r="A70" s="15" t="n">
        <v>4</v>
      </c>
      <c r="B70" s="25" t="s">
        <v>30</v>
      </c>
      <c r="C70" s="31" t="n">
        <v>392</v>
      </c>
      <c r="D70" s="27" t="n">
        <f aca="false">C70*$D$2</f>
        <v>1901.21176</v>
      </c>
      <c r="E70" s="27" t="n">
        <f aca="false">D70+G70</f>
        <v>1901.21176</v>
      </c>
      <c r="F70" s="28" t="n">
        <f aca="false">E70*$F$6</f>
        <v>211.03450536</v>
      </c>
      <c r="G70" s="27" t="n">
        <f aca="false">IF(D70&lt;$K$2,$K$2-D70,0)</f>
        <v>0</v>
      </c>
      <c r="H70" s="28" t="n">
        <f aca="false">(E70*98.25%)*$H$6</f>
        <v>171.8505309864</v>
      </c>
      <c r="I70" s="27" t="n">
        <f aca="false">(E70*98.25%)*$I$6</f>
        <v>9.339702771</v>
      </c>
      <c r="J70" s="29" t="s">
        <v>25</v>
      </c>
      <c r="K70" s="27" t="n">
        <f aca="false">D70-F70+G70-H70-I70</f>
        <v>1508.9870208826</v>
      </c>
      <c r="L70" s="36" t="n">
        <v>1457.9617960026</v>
      </c>
    </row>
    <row r="71" customFormat="false" ht="12.8" hidden="false" customHeight="false" outlineLevel="0" collapsed="false">
      <c r="A71" s="15" t="n">
        <v>5</v>
      </c>
      <c r="B71" s="25" t="s">
        <v>30</v>
      </c>
      <c r="C71" s="31" t="n">
        <v>409</v>
      </c>
      <c r="D71" s="27" t="n">
        <f aca="false">C71*$D$2</f>
        <v>1983.66227</v>
      </c>
      <c r="E71" s="27" t="n">
        <f aca="false">D71+G71</f>
        <v>1983.66227</v>
      </c>
      <c r="F71" s="28" t="n">
        <f aca="false">E71*$F$6</f>
        <v>220.18651197</v>
      </c>
      <c r="G71" s="27" t="n">
        <f aca="false">IF(D71&lt;$K$2,$K$2-D71,0)</f>
        <v>0</v>
      </c>
      <c r="H71" s="28" t="n">
        <f aca="false">(E71*98.25%)*$H$6</f>
        <v>179.3032325853</v>
      </c>
      <c r="I71" s="27" t="n">
        <f aca="false">(E71*98.25%)*$I$6</f>
        <v>9.744740901375</v>
      </c>
      <c r="J71" s="29" t="s">
        <v>25</v>
      </c>
      <c r="K71" s="27" t="n">
        <f aca="false">D71-F71+G71-H71-I71</f>
        <v>1574.42778454332</v>
      </c>
      <c r="L71" s="36" t="n">
        <v>1521.18973103332</v>
      </c>
    </row>
    <row r="72" customFormat="false" ht="12.8" hidden="false" customHeight="false" outlineLevel="0" collapsed="false">
      <c r="A72" s="15" t="n">
        <v>6</v>
      </c>
      <c r="B72" s="25" t="s">
        <v>30</v>
      </c>
      <c r="C72" s="31" t="n">
        <v>425</v>
      </c>
      <c r="D72" s="27" t="n">
        <f aca="false">C72*$D$2</f>
        <v>2061.26275</v>
      </c>
      <c r="E72" s="27" t="n">
        <f aca="false">D72+G72</f>
        <v>2061.26275</v>
      </c>
      <c r="F72" s="28" t="n">
        <f aca="false">E72*$F$6</f>
        <v>228.80016525</v>
      </c>
      <c r="G72" s="27" t="n">
        <f aca="false">IF(D72&lt;$K$2,$K$2-D72,0)</f>
        <v>0</v>
      </c>
      <c r="H72" s="28" t="n">
        <f aca="false">(E72*98.25%)*$H$6</f>
        <v>186.3175399725</v>
      </c>
      <c r="I72" s="27" t="n">
        <f aca="false">(E72*98.25%)*$I$6</f>
        <v>10.125953259375</v>
      </c>
      <c r="J72" s="29" t="s">
        <v>25</v>
      </c>
      <c r="K72" s="27" t="n">
        <f aca="false">D72-F72+G72-H72-I72</f>
        <v>1636.01909151813</v>
      </c>
      <c r="L72" s="36" t="n">
        <v>1580.69837576812</v>
      </c>
    </row>
    <row r="73" customFormat="false" ht="12.8" hidden="false" customHeight="false" outlineLevel="0" collapsed="false">
      <c r="A73" s="15" t="n">
        <v>7</v>
      </c>
      <c r="B73" s="25" t="s">
        <v>26</v>
      </c>
      <c r="C73" s="31" t="n">
        <v>435</v>
      </c>
      <c r="D73" s="27" t="n">
        <f aca="false">C73*$D$2</f>
        <v>2109.76305</v>
      </c>
      <c r="E73" s="27" t="n">
        <f aca="false">D73+G73</f>
        <v>2109.76305</v>
      </c>
      <c r="F73" s="28" t="n">
        <f aca="false">E73*$F$6</f>
        <v>234.18369855</v>
      </c>
      <c r="G73" s="27" t="n">
        <f aca="false">IF(D73&lt;$K$2,$K$2-D73,0)</f>
        <v>0</v>
      </c>
      <c r="H73" s="28" t="n">
        <f aca="false">(E73*98.25%)*$H$6</f>
        <v>190.7014820895</v>
      </c>
      <c r="I73" s="27" t="n">
        <f aca="false">(E73*98.25%)*$I$6</f>
        <v>10.364210983125</v>
      </c>
      <c r="J73" s="29" t="s">
        <v>25</v>
      </c>
      <c r="K73" s="27" t="n">
        <f aca="false">D73-F73+G73-H73-I73</f>
        <v>1674.51365837738</v>
      </c>
      <c r="L73" s="36" t="n">
        <v>1617.89127872737</v>
      </c>
    </row>
    <row r="74" customFormat="false" ht="12.8" hidden="false" customHeight="false" outlineLevel="0" collapsed="false">
      <c r="A74" s="15" t="n">
        <v>8</v>
      </c>
      <c r="B74" s="25" t="s">
        <v>26</v>
      </c>
      <c r="C74" s="31" t="n">
        <v>451</v>
      </c>
      <c r="D74" s="27" t="n">
        <f aca="false">C74*$D$2</f>
        <v>2187.36353</v>
      </c>
      <c r="E74" s="27" t="n">
        <f aca="false">D74+G74</f>
        <v>2187.36353</v>
      </c>
      <c r="F74" s="28" t="n">
        <f aca="false">E74*$F$6</f>
        <v>242.79735183</v>
      </c>
      <c r="G74" s="27" t="n">
        <f aca="false">IF(D74&lt;$K$2,$K$2-D74,0)</f>
        <v>0</v>
      </c>
      <c r="H74" s="28" t="n">
        <f aca="false">(E74*98.25%)*$H$6</f>
        <v>197.7157894767</v>
      </c>
      <c r="I74" s="27" t="n">
        <f aca="false">(E74*98.25%)*$I$6</f>
        <v>10.745423341125</v>
      </c>
      <c r="J74" s="29" t="s">
        <v>25</v>
      </c>
      <c r="K74" s="27" t="n">
        <f aca="false">D74-F74+G74-H74-I74</f>
        <v>1736.10496535218</v>
      </c>
      <c r="L74" s="36" t="n">
        <v>1677.39992346217</v>
      </c>
    </row>
    <row r="75" s="3" customFormat="true" ht="12.8" hidden="false" customHeight="false" outlineLevel="0" collapsed="false">
      <c r="A75" s="15" t="n">
        <v>9</v>
      </c>
      <c r="B75" s="25" t="s">
        <v>27</v>
      </c>
      <c r="C75" s="31" t="n">
        <v>477</v>
      </c>
      <c r="D75" s="27" t="n">
        <f aca="false">C75*$D$2</f>
        <v>2313.46431</v>
      </c>
      <c r="E75" s="27" t="n">
        <f aca="false">D75+G75</f>
        <v>2313.46431</v>
      </c>
      <c r="F75" s="28" t="n">
        <f aca="false">E75*$F$6</f>
        <v>256.79453841</v>
      </c>
      <c r="G75" s="27" t="n">
        <f aca="false">IF(D75&lt;$K$2,$K$2-D75,0)</f>
        <v>0</v>
      </c>
      <c r="H75" s="28" t="n">
        <f aca="false">(E75*98.25%)*$H$6</f>
        <v>209.1140389809</v>
      </c>
      <c r="I75" s="27" t="n">
        <f aca="false">(E75*98.25%)*$I$6</f>
        <v>11.364893422875</v>
      </c>
      <c r="J75" s="29" t="s">
        <v>25</v>
      </c>
      <c r="K75" s="27" t="n">
        <f aca="false">D75-F75+G75-H75-I75</f>
        <v>1836.19083918623</v>
      </c>
      <c r="L75" s="36" t="n">
        <v>1774.10147115623</v>
      </c>
      <c r="AMG75" s="0"/>
      <c r="AMH75" s="0"/>
      <c r="AMI75" s="0"/>
      <c r="AMJ75" s="0"/>
    </row>
    <row r="76" customFormat="false" ht="16.15" hidden="false" customHeight="true" outlineLevel="0" collapsed="false">
      <c r="A76" s="15" t="n">
        <v>10</v>
      </c>
      <c r="B76" s="17"/>
      <c r="C76" s="31" t="n">
        <v>503</v>
      </c>
      <c r="D76" s="27" t="n">
        <f aca="false">C76*$D$2</f>
        <v>2439.56509</v>
      </c>
      <c r="E76" s="27" t="n">
        <f aca="false">D76+G76</f>
        <v>2439.56509</v>
      </c>
      <c r="F76" s="28" t="n">
        <f aca="false">E76*$F$6</f>
        <v>270.79172499</v>
      </c>
      <c r="G76" s="27" t="n">
        <f aca="false">IF(D76&lt;$K$2,$K$2-D76,0)</f>
        <v>0</v>
      </c>
      <c r="H76" s="28" t="n">
        <f aca="false">(E76*98.25%)*$H$6</f>
        <v>220.5122884851</v>
      </c>
      <c r="I76" s="27" t="n">
        <f aca="false">(E76*98.25%)*$I$6</f>
        <v>11.984363504625</v>
      </c>
      <c r="J76" s="29" t="s">
        <v>25</v>
      </c>
      <c r="K76" s="27" t="n">
        <f aca="false">D76-F76+G76-H76-I76</f>
        <v>1936.27671302028</v>
      </c>
      <c r="L76" s="36" t="n">
        <v>1870.80301885027</v>
      </c>
    </row>
    <row r="77" customFormat="false" ht="12.8" hidden="false" customHeight="false" outlineLevel="0" collapsed="false">
      <c r="A77" s="35" t="s">
        <v>36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20"/>
    </row>
    <row r="78" customFormat="false" ht="12.8" hidden="false" customHeight="false" outlineLevel="0" collapsed="false">
      <c r="A78" s="15" t="s">
        <v>6</v>
      </c>
      <c r="B78" s="16" t="s">
        <v>7</v>
      </c>
      <c r="C78" s="17" t="s">
        <v>8</v>
      </c>
      <c r="D78" s="15" t="s">
        <v>9</v>
      </c>
      <c r="E78" s="15"/>
      <c r="F78" s="18" t="s">
        <v>11</v>
      </c>
      <c r="G78" s="15" t="s">
        <v>12</v>
      </c>
      <c r="H78" s="18" t="s">
        <v>13</v>
      </c>
      <c r="I78" s="15" t="s">
        <v>14</v>
      </c>
      <c r="J78" s="19" t="s">
        <v>15</v>
      </c>
      <c r="K78" s="15" t="s">
        <v>16</v>
      </c>
      <c r="L78" s="20" t="s">
        <v>3</v>
      </c>
    </row>
    <row r="79" customFormat="false" ht="19.4" hidden="false" customHeight="false" outlineLevel="0" collapsed="false">
      <c r="A79" s="15"/>
      <c r="B79" s="16" t="s">
        <v>17</v>
      </c>
      <c r="C79" s="17" t="s">
        <v>18</v>
      </c>
      <c r="D79" s="15" t="s">
        <v>19</v>
      </c>
      <c r="E79" s="15"/>
      <c r="F79" s="22" t="n">
        <f aca="false">$F$6</f>
        <v>0.111</v>
      </c>
      <c r="G79" s="15" t="s">
        <v>20</v>
      </c>
      <c r="H79" s="22" t="n">
        <f aca="false">$H$6</f>
        <v>0.092</v>
      </c>
      <c r="I79" s="23" t="n">
        <f aca="false">$I$6</f>
        <v>0.005</v>
      </c>
      <c r="J79" s="19" t="s">
        <v>21</v>
      </c>
      <c r="K79" s="15" t="s">
        <v>22</v>
      </c>
      <c r="L79" s="24" t="s">
        <v>23</v>
      </c>
    </row>
    <row r="80" customFormat="false" ht="12.8" hidden="false" customHeight="false" outlineLevel="0" collapsed="false">
      <c r="A80" s="15" t="n">
        <v>1</v>
      </c>
      <c r="B80" s="25" t="s">
        <v>30</v>
      </c>
      <c r="C80" s="37" t="n">
        <v>353</v>
      </c>
      <c r="D80" s="27" t="n">
        <f aca="false">C80*$D$2</f>
        <v>1712.06059</v>
      </c>
      <c r="E80" s="27" t="n">
        <f aca="false">D80+G80</f>
        <v>1712.06059</v>
      </c>
      <c r="F80" s="28" t="n">
        <f aca="false">E80*$F$6</f>
        <v>190.03872549</v>
      </c>
      <c r="G80" s="27" t="n">
        <f aca="false">IF(D80&lt;$K$2,$K$2-D80,0)</f>
        <v>0</v>
      </c>
      <c r="H80" s="28" t="n">
        <f aca="false">(E80*98.25%)*$H$6</f>
        <v>154.7531567301</v>
      </c>
      <c r="I80" s="27" t="n">
        <f aca="false">(E80*98.25%)*$I$6</f>
        <v>8.410497648375</v>
      </c>
      <c r="J80" s="29" t="s">
        <v>25</v>
      </c>
      <c r="K80" s="27" t="n">
        <f aca="false">D80-F80+G80-H80-I80</f>
        <v>1358.85821013153</v>
      </c>
      <c r="L80" s="36" t="n">
        <v>1309.1901841656</v>
      </c>
    </row>
    <row r="81" customFormat="false" ht="12.8" hidden="false" customHeight="false" outlineLevel="0" collapsed="false">
      <c r="A81" s="15" t="n">
        <v>2</v>
      </c>
      <c r="B81" s="25" t="s">
        <v>30</v>
      </c>
      <c r="C81" s="31" t="n">
        <v>355</v>
      </c>
      <c r="D81" s="27" t="n">
        <f aca="false">C81*$D$2</f>
        <v>1721.76065</v>
      </c>
      <c r="E81" s="27" t="n">
        <f aca="false">D81+G81</f>
        <v>1721.76065</v>
      </c>
      <c r="F81" s="28" t="n">
        <f aca="false">E81*$F$6</f>
        <v>191.11543215</v>
      </c>
      <c r="G81" s="27" t="n">
        <f aca="false">IF(D81&lt;$K$2,$K$2-D81,0)</f>
        <v>0</v>
      </c>
      <c r="H81" s="28" t="n">
        <f aca="false">(E81*98.25%)*$H$6</f>
        <v>155.6299451535</v>
      </c>
      <c r="I81" s="27" t="n">
        <f aca="false">(E81*98.25%)*$I$6</f>
        <v>8.458149193125</v>
      </c>
      <c r="J81" s="29" t="s">
        <v>25</v>
      </c>
      <c r="K81" s="27" t="n">
        <f aca="false">D81-F81+G81-H81-I81</f>
        <v>1366.55712350337</v>
      </c>
      <c r="L81" s="36" t="n">
        <v>1320.34805505338</v>
      </c>
    </row>
    <row r="82" customFormat="false" ht="12.8" hidden="false" customHeight="false" outlineLevel="0" collapsed="false">
      <c r="A82" s="15" t="n">
        <v>3</v>
      </c>
      <c r="B82" s="25" t="s">
        <v>30</v>
      </c>
      <c r="C82" s="31" t="n">
        <v>369</v>
      </c>
      <c r="D82" s="27" t="n">
        <f aca="false">C82*$D$2</f>
        <v>1789.66107</v>
      </c>
      <c r="E82" s="27" t="n">
        <f aca="false">D82+G82</f>
        <v>1789.66107</v>
      </c>
      <c r="F82" s="28" t="n">
        <f aca="false">E82*$F$6</f>
        <v>198.65237877</v>
      </c>
      <c r="G82" s="27" t="n">
        <f aca="false">IF(D82&lt;$K$2,$K$2-D82,0)</f>
        <v>0</v>
      </c>
      <c r="H82" s="28" t="n">
        <f aca="false">(E82*98.25%)*$H$6</f>
        <v>161.7674641173</v>
      </c>
      <c r="I82" s="27" t="n">
        <f aca="false">(E82*98.25%)*$I$6</f>
        <v>8.791710006375</v>
      </c>
      <c r="J82" s="29" t="s">
        <v>25</v>
      </c>
      <c r="K82" s="27" t="n">
        <f aca="false">D82-F82+G82-H82-I82</f>
        <v>1420.44951710633</v>
      </c>
      <c r="L82" s="36" t="n">
        <v>1372.41811919632</v>
      </c>
    </row>
    <row r="83" customFormat="false" ht="12.8" hidden="false" customHeight="false" outlineLevel="0" collapsed="false">
      <c r="A83" s="15" t="n">
        <v>4</v>
      </c>
      <c r="B83" s="25" t="s">
        <v>30</v>
      </c>
      <c r="C83" s="31" t="n">
        <v>385</v>
      </c>
      <c r="D83" s="27" t="n">
        <f aca="false">C83*$D$2</f>
        <v>1867.26155</v>
      </c>
      <c r="E83" s="27" t="n">
        <f aca="false">D83+G83</f>
        <v>1867.26155</v>
      </c>
      <c r="F83" s="28" t="n">
        <f aca="false">E83*$F$6</f>
        <v>207.26603205</v>
      </c>
      <c r="G83" s="27" t="n">
        <f aca="false">IF(D83&lt;$K$2,$K$2-D83,0)</f>
        <v>0</v>
      </c>
      <c r="H83" s="28" t="n">
        <f aca="false">(E83*98.25%)*$H$6</f>
        <v>168.7817715045</v>
      </c>
      <c r="I83" s="27" t="n">
        <f aca="false">(E83*98.25%)*$I$6</f>
        <v>9.172922364375</v>
      </c>
      <c r="J83" s="29" t="s">
        <v>25</v>
      </c>
      <c r="K83" s="27" t="n">
        <f aca="false">D83-F83+G83-H83-I83</f>
        <v>1482.04082408113</v>
      </c>
      <c r="L83" s="36" t="n">
        <v>1431.92676393112</v>
      </c>
    </row>
    <row r="84" customFormat="false" ht="12.8" hidden="false" customHeight="false" outlineLevel="0" collapsed="false">
      <c r="A84" s="15" t="n">
        <v>5</v>
      </c>
      <c r="B84" s="25" t="s">
        <v>26</v>
      </c>
      <c r="C84" s="31" t="n">
        <v>394</v>
      </c>
      <c r="D84" s="27" t="n">
        <f aca="false">C84*$D$2</f>
        <v>1910.91182</v>
      </c>
      <c r="E84" s="27" t="n">
        <f aca="false">D84+G84</f>
        <v>1910.91182</v>
      </c>
      <c r="F84" s="28" t="n">
        <f aca="false">E84*$F$6</f>
        <v>212.11121202</v>
      </c>
      <c r="G84" s="27" t="n">
        <f aca="false">IF(D84&lt;$K$2,$K$2-D84,0)</f>
        <v>0</v>
      </c>
      <c r="H84" s="28" t="n">
        <f aca="false">(E84*98.25%)*$H$6</f>
        <v>172.7273194098</v>
      </c>
      <c r="I84" s="27" t="n">
        <f aca="false">(E84*98.25%)*$I$6</f>
        <v>9.38735431575</v>
      </c>
      <c r="J84" s="29" t="s">
        <v>25</v>
      </c>
      <c r="K84" s="27" t="n">
        <f aca="false">D84-F84+G84-H84-I84</f>
        <v>1516.68593425445</v>
      </c>
      <c r="L84" s="36" t="n">
        <v>1465.40037659445</v>
      </c>
    </row>
    <row r="85" customFormat="false" ht="12.8" hidden="false" customHeight="false" outlineLevel="0" collapsed="false">
      <c r="A85" s="15" t="n">
        <v>6</v>
      </c>
      <c r="B85" s="25" t="s">
        <v>26</v>
      </c>
      <c r="C85" s="31" t="n">
        <v>407</v>
      </c>
      <c r="D85" s="27" t="n">
        <f aca="false">C85*$D$2</f>
        <v>1973.96221</v>
      </c>
      <c r="E85" s="27" t="n">
        <f aca="false">D85+G85</f>
        <v>1973.96221</v>
      </c>
      <c r="F85" s="28" t="n">
        <f aca="false">E85*$F$6</f>
        <v>219.10980531</v>
      </c>
      <c r="G85" s="27" t="n">
        <f aca="false">IF(D85&lt;$K$2,$K$2-D85,0)</f>
        <v>0</v>
      </c>
      <c r="H85" s="28" t="n">
        <f aca="false">(E85*98.25%)*$H$6</f>
        <v>178.4264441619</v>
      </c>
      <c r="I85" s="27" t="n">
        <f aca="false">(E85*98.25%)*$I$6</f>
        <v>9.697089356625</v>
      </c>
      <c r="J85" s="29" t="s">
        <v>25</v>
      </c>
      <c r="K85" s="27" t="n">
        <f aca="false">D85-F85+G85-H85-I85</f>
        <v>1566.72887117148</v>
      </c>
      <c r="L85" s="36" t="n">
        <v>1513.75115044147</v>
      </c>
    </row>
    <row r="86" customFormat="false" ht="12.8" hidden="false" customHeight="false" outlineLevel="0" collapsed="false">
      <c r="A86" s="15" t="n">
        <v>7</v>
      </c>
      <c r="B86" s="25" t="s">
        <v>27</v>
      </c>
      <c r="C86" s="31" t="n">
        <v>430</v>
      </c>
      <c r="D86" s="27" t="n">
        <f aca="false">C86*$D$2</f>
        <v>2085.5129</v>
      </c>
      <c r="E86" s="27" t="n">
        <f aca="false">D86+G86</f>
        <v>2085.5129</v>
      </c>
      <c r="F86" s="28" t="n">
        <f aca="false">E86*$F$6</f>
        <v>231.4919319</v>
      </c>
      <c r="G86" s="27" t="n">
        <f aca="false">IF(D86&lt;$K$2,$K$2-D86,0)</f>
        <v>0</v>
      </c>
      <c r="H86" s="28" t="n">
        <f aca="false">(E86*98.25%)*$H$6</f>
        <v>188.509511031</v>
      </c>
      <c r="I86" s="27" t="n">
        <f aca="false">(E86*98.25%)*$I$6</f>
        <v>10.24508212125</v>
      </c>
      <c r="J86" s="29" t="s">
        <v>25</v>
      </c>
      <c r="K86" s="27" t="n">
        <f aca="false">D86-F86+G86-H86-I86</f>
        <v>1655.26637494775</v>
      </c>
      <c r="L86" s="36" t="n">
        <v>1599.29482724775</v>
      </c>
    </row>
    <row r="87" customFormat="false" ht="12.8" hidden="false" customHeight="false" outlineLevel="0" collapsed="false">
      <c r="A87" s="15" t="n">
        <v>8</v>
      </c>
      <c r="B87" s="25" t="s">
        <v>27</v>
      </c>
      <c r="C87" s="31" t="n">
        <v>451</v>
      </c>
      <c r="D87" s="27" t="n">
        <f aca="false">C87*$D$2</f>
        <v>2187.36353</v>
      </c>
      <c r="E87" s="27" t="n">
        <f aca="false">D87+G87</f>
        <v>2187.36353</v>
      </c>
      <c r="F87" s="28" t="n">
        <f aca="false">E87*$F$6</f>
        <v>242.79735183</v>
      </c>
      <c r="G87" s="27" t="n">
        <f aca="false">IF(D87&lt;$K$2,$K$2-D87,0)</f>
        <v>0</v>
      </c>
      <c r="H87" s="28" t="n">
        <f aca="false">(E87*98.25%)*$H$6</f>
        <v>197.7157894767</v>
      </c>
      <c r="I87" s="27" t="n">
        <f aca="false">(E87*98.25%)*$I$6</f>
        <v>10.745423341125</v>
      </c>
      <c r="J87" s="29" t="s">
        <v>25</v>
      </c>
      <c r="K87" s="27" t="n">
        <f aca="false">D87-F87+G87-H87-I87</f>
        <v>1736.10496535218</v>
      </c>
      <c r="L87" s="36" t="n">
        <v>1677.39992346217</v>
      </c>
    </row>
    <row r="88" s="3" customFormat="true" ht="12.8" hidden="false" customHeight="false" outlineLevel="0" collapsed="false">
      <c r="A88" s="15" t="n">
        <v>9</v>
      </c>
      <c r="B88" s="25" t="s">
        <v>3</v>
      </c>
      <c r="C88" s="31" t="n">
        <v>476</v>
      </c>
      <c r="D88" s="27" t="n">
        <f aca="false">C88*$D$2</f>
        <v>2308.61428</v>
      </c>
      <c r="E88" s="27" t="n">
        <f aca="false">D88+G88</f>
        <v>2308.61428</v>
      </c>
      <c r="F88" s="28" t="n">
        <f aca="false">E88*$F$6</f>
        <v>256.25618508</v>
      </c>
      <c r="G88" s="27" t="n">
        <f aca="false">IF(D88&lt;$K$2,$K$2-D88,0)</f>
        <v>0</v>
      </c>
      <c r="H88" s="28" t="n">
        <f aca="false">(E88*98.25%)*$H$6</f>
        <v>208.6756447692</v>
      </c>
      <c r="I88" s="27" t="n">
        <f aca="false">(E88*98.25%)*$I$6</f>
        <v>11.3410676505</v>
      </c>
      <c r="J88" s="29" t="s">
        <v>25</v>
      </c>
      <c r="K88" s="27" t="n">
        <f aca="false">D88-F88+G88-H88-I88</f>
        <v>1832.3413825003</v>
      </c>
      <c r="L88" s="36" t="n">
        <v>1770.3821808603</v>
      </c>
      <c r="AMG88" s="0"/>
      <c r="AMH88" s="0"/>
      <c r="AMI88" s="0"/>
      <c r="AMJ88" s="0"/>
    </row>
    <row r="89" customFormat="false" ht="12.8" hidden="false" customHeight="false" outlineLevel="0" collapsed="false">
      <c r="A89" s="35" t="s">
        <v>37</v>
      </c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20"/>
    </row>
    <row r="90" customFormat="false" ht="12.8" hidden="false" customHeight="false" outlineLevel="0" collapsed="false">
      <c r="A90" s="15" t="s">
        <v>6</v>
      </c>
      <c r="B90" s="16" t="s">
        <v>7</v>
      </c>
      <c r="C90" s="17" t="s">
        <v>8</v>
      </c>
      <c r="D90" s="15" t="s">
        <v>9</v>
      </c>
      <c r="E90" s="15"/>
      <c r="F90" s="18" t="s">
        <v>11</v>
      </c>
      <c r="G90" s="15" t="s">
        <v>12</v>
      </c>
      <c r="H90" s="18" t="s">
        <v>13</v>
      </c>
      <c r="I90" s="15" t="s">
        <v>14</v>
      </c>
      <c r="J90" s="19" t="s">
        <v>15</v>
      </c>
      <c r="K90" s="15" t="s">
        <v>16</v>
      </c>
      <c r="L90" s="20" t="s">
        <v>3</v>
      </c>
    </row>
    <row r="91" customFormat="false" ht="19.4" hidden="false" customHeight="false" outlineLevel="0" collapsed="false">
      <c r="A91" s="15"/>
      <c r="B91" s="16" t="s">
        <v>17</v>
      </c>
      <c r="C91" s="17" t="s">
        <v>18</v>
      </c>
      <c r="D91" s="15" t="s">
        <v>19</v>
      </c>
      <c r="E91" s="15"/>
      <c r="F91" s="22" t="n">
        <f aca="false">$F$6</f>
        <v>0.111</v>
      </c>
      <c r="G91" s="15" t="s">
        <v>20</v>
      </c>
      <c r="H91" s="22" t="n">
        <f aca="false">$H$6</f>
        <v>0.092</v>
      </c>
      <c r="I91" s="23" t="n">
        <f aca="false">$I$6</f>
        <v>0.005</v>
      </c>
      <c r="J91" s="19" t="s">
        <v>21</v>
      </c>
      <c r="K91" s="15" t="s">
        <v>22</v>
      </c>
      <c r="L91" s="24" t="s">
        <v>23</v>
      </c>
    </row>
    <row r="92" customFormat="false" ht="12.8" hidden="false" customHeight="false" outlineLevel="0" collapsed="false">
      <c r="A92" s="15" t="n">
        <v>1</v>
      </c>
      <c r="B92" s="25" t="s">
        <v>24</v>
      </c>
      <c r="C92" s="31" t="n">
        <v>357</v>
      </c>
      <c r="D92" s="27" t="n">
        <f aca="false">C92*$D$2</f>
        <v>1731.46071</v>
      </c>
      <c r="E92" s="27" t="n">
        <f aca="false">D92+G92</f>
        <v>1731.46071</v>
      </c>
      <c r="F92" s="28" t="n">
        <f aca="false">E92*$F$6</f>
        <v>192.19213881</v>
      </c>
      <c r="G92" s="27" t="n">
        <f aca="false">IF(D92&lt;$K$2,$K$2-D92,0)</f>
        <v>0</v>
      </c>
      <c r="H92" s="28" t="n">
        <f aca="false">(E92*98.25%)*$H$6</f>
        <v>156.5067335769</v>
      </c>
      <c r="I92" s="27" t="n">
        <f aca="false">(E92*98.25%)*$I$6</f>
        <v>8.505800737875</v>
      </c>
      <c r="J92" s="29" t="s">
        <v>25</v>
      </c>
      <c r="K92" s="27" t="n">
        <f aca="false">D92-F92+G92-H92-I92</f>
        <v>1374.25603687523</v>
      </c>
      <c r="L92" s="30" t="n">
        <v>1327.78663564523</v>
      </c>
    </row>
    <row r="93" customFormat="false" ht="12.8" hidden="false" customHeight="false" outlineLevel="0" collapsed="false">
      <c r="A93" s="15" t="n">
        <v>2</v>
      </c>
      <c r="B93" s="25" t="s">
        <v>24</v>
      </c>
      <c r="C93" s="31" t="n">
        <v>367</v>
      </c>
      <c r="D93" s="27" t="n">
        <f aca="false">C93*$D$2</f>
        <v>1779.96101</v>
      </c>
      <c r="E93" s="27" t="n">
        <f aca="false">D93+G93</f>
        <v>1779.96101</v>
      </c>
      <c r="F93" s="28" t="n">
        <f aca="false">E93*$F$6</f>
        <v>197.57567211</v>
      </c>
      <c r="G93" s="27" t="n">
        <f aca="false">IF(D93&lt;$K$2,$K$2-D93,0)</f>
        <v>0</v>
      </c>
      <c r="H93" s="28" t="n">
        <f aca="false">(E93*98.25%)*$H$6</f>
        <v>160.8906756939</v>
      </c>
      <c r="I93" s="27" t="n">
        <f aca="false">(E93*98.25%)*$I$6</f>
        <v>8.744058461625</v>
      </c>
      <c r="J93" s="29" t="s">
        <v>25</v>
      </c>
      <c r="K93" s="27" t="n">
        <f aca="false">D93-F93+G93-H93-I93</f>
        <v>1412.75060373448</v>
      </c>
      <c r="L93" s="30" t="n">
        <v>1364.97953860447</v>
      </c>
    </row>
    <row r="94" customFormat="false" ht="13.5" hidden="false" customHeight="true" outlineLevel="0" collapsed="false">
      <c r="A94" s="15" t="n">
        <v>3</v>
      </c>
      <c r="B94" s="25" t="s">
        <v>30</v>
      </c>
      <c r="C94" s="31" t="n">
        <v>377</v>
      </c>
      <c r="D94" s="27" t="n">
        <f aca="false">C94*$D$2</f>
        <v>1828.46131</v>
      </c>
      <c r="E94" s="27" t="n">
        <f aca="false">D94+G94</f>
        <v>1828.46131</v>
      </c>
      <c r="F94" s="28" t="n">
        <f aca="false">E94*$F$6</f>
        <v>202.95920541</v>
      </c>
      <c r="G94" s="27" t="n">
        <f aca="false">IF(D94&lt;$K$2,$K$2-D94,0)</f>
        <v>0</v>
      </c>
      <c r="H94" s="28" t="n">
        <f aca="false">(E94*98.25%)*$H$6</f>
        <v>165.2746178109</v>
      </c>
      <c r="I94" s="27" t="n">
        <f aca="false">(E94*98.25%)*$I$6</f>
        <v>8.982316185375</v>
      </c>
      <c r="J94" s="29" t="s">
        <v>25</v>
      </c>
      <c r="K94" s="27" t="n">
        <f aca="false">D94-F94+G94-H94-I94</f>
        <v>1451.24517059372</v>
      </c>
      <c r="L94" s="30" t="n">
        <v>1402.17244156372</v>
      </c>
    </row>
    <row r="95" customFormat="false" ht="12.8" hidden="false" customHeight="false" outlineLevel="0" collapsed="false">
      <c r="A95" s="15" t="n">
        <v>4</v>
      </c>
      <c r="B95" s="25" t="s">
        <v>30</v>
      </c>
      <c r="C95" s="31" t="n">
        <v>391</v>
      </c>
      <c r="D95" s="27" t="n">
        <f aca="false">C95*$D$2</f>
        <v>1896.36173</v>
      </c>
      <c r="E95" s="27" t="n">
        <f aca="false">D95+G95</f>
        <v>1896.36173</v>
      </c>
      <c r="F95" s="28" t="n">
        <f aca="false">E95*$F$6</f>
        <v>210.49615203</v>
      </c>
      <c r="G95" s="27" t="n">
        <f aca="false">IF(D95&lt;$K$2,$K$2-D95,0)</f>
        <v>0</v>
      </c>
      <c r="H95" s="28" t="n">
        <f aca="false">(E95*98.25%)*$H$6</f>
        <v>171.4121367747</v>
      </c>
      <c r="I95" s="27" t="n">
        <f aca="false">(E95*98.25%)*$I$6</f>
        <v>9.315876998625</v>
      </c>
      <c r="J95" s="29" t="s">
        <v>25</v>
      </c>
      <c r="K95" s="27" t="n">
        <f aca="false">D95-F95+G95-H95-I95</f>
        <v>1505.13756419667</v>
      </c>
      <c r="L95" s="30" t="n">
        <v>1454.24250570668</v>
      </c>
    </row>
    <row r="96" customFormat="false" ht="12.8" hidden="false" customHeight="false" outlineLevel="0" collapsed="false">
      <c r="A96" s="15" t="n">
        <v>5</v>
      </c>
      <c r="B96" s="25" t="s">
        <v>30</v>
      </c>
      <c r="C96" s="31" t="n">
        <v>410</v>
      </c>
      <c r="D96" s="27" t="n">
        <f aca="false">C96*$D$2</f>
        <v>1988.5123</v>
      </c>
      <c r="E96" s="27" t="n">
        <f aca="false">D96+G96</f>
        <v>1988.5123</v>
      </c>
      <c r="F96" s="28" t="n">
        <f aca="false">E96*$F$6</f>
        <v>220.7248653</v>
      </c>
      <c r="G96" s="27" t="n">
        <f aca="false">IF(D96&lt;$K$2,$K$2-D96,0)</f>
        <v>0</v>
      </c>
      <c r="H96" s="28" t="n">
        <f aca="false">(E96*98.25%)*$H$6</f>
        <v>179.741626797</v>
      </c>
      <c r="I96" s="27" t="n">
        <f aca="false">(E96*98.25%)*$I$6</f>
        <v>9.76856667375</v>
      </c>
      <c r="J96" s="29" t="s">
        <v>25</v>
      </c>
      <c r="K96" s="27" t="n">
        <f aca="false">D96-F96+G96-H96-I96</f>
        <v>1578.27724122925</v>
      </c>
      <c r="L96" s="30" t="n">
        <v>1524.90902132925</v>
      </c>
    </row>
    <row r="97" customFormat="false" ht="12.8" hidden="false" customHeight="false" outlineLevel="0" collapsed="false">
      <c r="A97" s="15" t="n">
        <v>6</v>
      </c>
      <c r="B97" s="25" t="s">
        <v>30</v>
      </c>
      <c r="C97" s="31" t="n">
        <v>421</v>
      </c>
      <c r="D97" s="27" t="n">
        <f aca="false">C97*$D$2</f>
        <v>2041.86263</v>
      </c>
      <c r="E97" s="27" t="n">
        <f aca="false">D97+G97</f>
        <v>2041.86263</v>
      </c>
      <c r="F97" s="28" t="n">
        <f aca="false">E97*$F$6</f>
        <v>226.64675193</v>
      </c>
      <c r="G97" s="27" t="n">
        <f aca="false">IF(D97&lt;$K$2,$K$2-D97,0)</f>
        <v>0</v>
      </c>
      <c r="H97" s="28" t="n">
        <f aca="false">(E97*98.25%)*$H$6</f>
        <v>184.5639631257</v>
      </c>
      <c r="I97" s="27" t="n">
        <f aca="false">(E97*98.25%)*$I$6</f>
        <v>10.030650169875</v>
      </c>
      <c r="J97" s="29" t="s">
        <v>25</v>
      </c>
      <c r="K97" s="27" t="n">
        <f aca="false">D97-F97+G97-H97-I97</f>
        <v>1620.62126477443</v>
      </c>
      <c r="L97" s="30" t="n">
        <v>1565.82121458443</v>
      </c>
    </row>
    <row r="98" customFormat="false" ht="12.8" hidden="false" customHeight="false" outlineLevel="0" collapsed="false">
      <c r="A98" s="15" t="n">
        <v>7</v>
      </c>
      <c r="B98" s="25" t="s">
        <v>26</v>
      </c>
      <c r="C98" s="31" t="n">
        <v>432</v>
      </c>
      <c r="D98" s="27" t="n">
        <f aca="false">C98*$D$2</f>
        <v>2095.21296</v>
      </c>
      <c r="E98" s="27" t="n">
        <f aca="false">D98+G98</f>
        <v>2095.21296</v>
      </c>
      <c r="F98" s="28" t="n">
        <f aca="false">E98*$F$6</f>
        <v>232.56863856</v>
      </c>
      <c r="G98" s="27" t="n">
        <f aca="false">IF(D98&lt;$K$2,$K$2-D98,0)</f>
        <v>0</v>
      </c>
      <c r="H98" s="28" t="n">
        <f aca="false">(E98*98.25%)*$H$6</f>
        <v>189.3862994544</v>
      </c>
      <c r="I98" s="27" t="n">
        <f aca="false">(E98*98.25%)*$I$6</f>
        <v>10.292733666</v>
      </c>
      <c r="J98" s="29" t="s">
        <v>25</v>
      </c>
      <c r="K98" s="27" t="n">
        <f aca="false">D98-F98+G98-H98-I98</f>
        <v>1662.9652883196</v>
      </c>
      <c r="L98" s="30" t="n">
        <v>1606.7334078396</v>
      </c>
    </row>
    <row r="99" customFormat="false" ht="12.8" hidden="false" customHeight="false" outlineLevel="0" collapsed="false">
      <c r="A99" s="15" t="n">
        <v>8</v>
      </c>
      <c r="B99" s="25" t="s">
        <v>26</v>
      </c>
      <c r="C99" s="31" t="n">
        <v>451</v>
      </c>
      <c r="D99" s="27" t="n">
        <f aca="false">C99*$D$2</f>
        <v>2187.36353</v>
      </c>
      <c r="E99" s="27" t="n">
        <f aca="false">D99+G99</f>
        <v>2187.36353</v>
      </c>
      <c r="F99" s="28" t="n">
        <f aca="false">E99*$F$6</f>
        <v>242.79735183</v>
      </c>
      <c r="G99" s="27" t="n">
        <f aca="false">IF(D99&lt;$K$2,$K$2-D99,0)</f>
        <v>0</v>
      </c>
      <c r="H99" s="28" t="n">
        <f aca="false">(E99*98.25%)*$H$6</f>
        <v>197.7157894767</v>
      </c>
      <c r="I99" s="27" t="n">
        <f aca="false">(E99*98.25%)*$I$6</f>
        <v>10.745423341125</v>
      </c>
      <c r="J99" s="29" t="s">
        <v>25</v>
      </c>
      <c r="K99" s="27" t="n">
        <f aca="false">D99-F99+G99-H99-I99</f>
        <v>1736.10496535218</v>
      </c>
      <c r="L99" s="30" t="n">
        <v>1677.39992346217</v>
      </c>
    </row>
    <row r="100" customFormat="false" ht="12.8" hidden="false" customHeight="false" outlineLevel="0" collapsed="false">
      <c r="A100" s="15" t="n">
        <v>9</v>
      </c>
      <c r="B100" s="25" t="s">
        <v>27</v>
      </c>
      <c r="C100" s="31" t="n">
        <v>479</v>
      </c>
      <c r="D100" s="27" t="n">
        <f aca="false">C100*$D$2</f>
        <v>2323.16437</v>
      </c>
      <c r="E100" s="27" t="n">
        <f aca="false">D100+G100</f>
        <v>2323.16437</v>
      </c>
      <c r="F100" s="28" t="n">
        <f aca="false">E100*$F$6</f>
        <v>257.87124507</v>
      </c>
      <c r="G100" s="27" t="n">
        <f aca="false">IF(D100&lt;$K$2,$K$2-D100,0)</f>
        <v>0</v>
      </c>
      <c r="H100" s="28" t="n">
        <f aca="false">(E100*98.25%)*$H$6</f>
        <v>209.9908274043</v>
      </c>
      <c r="I100" s="27" t="n">
        <f aca="false">(E100*98.25%)*$I$6</f>
        <v>11.412544967625</v>
      </c>
      <c r="J100" s="29" t="s">
        <v>25</v>
      </c>
      <c r="K100" s="27" t="n">
        <f aca="false">D100-F100+G100-H100-I100</f>
        <v>1843.88975255807</v>
      </c>
      <c r="L100" s="30" t="n">
        <v>1781.54005174808</v>
      </c>
    </row>
    <row r="101" customFormat="false" ht="12.8" hidden="false" customHeight="false" outlineLevel="0" collapsed="false">
      <c r="A101" s="15" t="n">
        <v>10</v>
      </c>
      <c r="B101" s="17"/>
      <c r="C101" s="31" t="n">
        <v>503</v>
      </c>
      <c r="D101" s="27" t="n">
        <f aca="false">C101*$D$2</f>
        <v>2439.56509</v>
      </c>
      <c r="E101" s="27" t="n">
        <f aca="false">D101+G101</f>
        <v>2439.56509</v>
      </c>
      <c r="F101" s="28" t="n">
        <f aca="false">E101*$F$6</f>
        <v>270.79172499</v>
      </c>
      <c r="G101" s="27" t="n">
        <f aca="false">IF(D101&lt;$K$2,$K$2-D101,0)</f>
        <v>0</v>
      </c>
      <c r="H101" s="28" t="n">
        <f aca="false">(E101*98.25%)*$H$6</f>
        <v>220.5122884851</v>
      </c>
      <c r="I101" s="27" t="n">
        <f aca="false">(E101*98.25%)*$I$6</f>
        <v>11.984363504625</v>
      </c>
      <c r="J101" s="29" t="s">
        <v>25</v>
      </c>
      <c r="K101" s="27" t="n">
        <f aca="false">D101-F101+G101-H101-I101</f>
        <v>1936.27671302028</v>
      </c>
      <c r="L101" s="30" t="n">
        <v>1870.80301885027</v>
      </c>
    </row>
    <row r="102" customFormat="false" ht="12.8" hidden="false" customHeight="false" outlineLevel="0" collapsed="false">
      <c r="A102" s="38" t="s">
        <v>38</v>
      </c>
      <c r="B102" s="38"/>
      <c r="C102" s="38"/>
      <c r="D102" s="38"/>
      <c r="E102" s="38"/>
      <c r="F102" s="38"/>
      <c r="G102" s="38"/>
      <c r="H102" s="38"/>
      <c r="I102" s="38"/>
      <c r="J102" s="38"/>
      <c r="K102" s="38"/>
    </row>
    <row r="103" customFormat="false" ht="12.8" hidden="false" customHeight="false" outlineLevel="0" collapsed="false">
      <c r="A103" s="39" t="s">
        <v>39</v>
      </c>
      <c r="B103" s="39"/>
      <c r="C103" s="39"/>
      <c r="D103" s="39"/>
      <c r="E103" s="39"/>
      <c r="F103" s="39"/>
      <c r="G103" s="39"/>
      <c r="H103" s="39"/>
      <c r="I103" s="39"/>
      <c r="J103" s="39"/>
      <c r="K103" s="39"/>
    </row>
    <row r="104" customFormat="false" ht="12.8" hidden="false" customHeight="false" outlineLevel="0" collapsed="false">
      <c r="A104" s="40" t="s">
        <v>40</v>
      </c>
      <c r="B104" s="40"/>
      <c r="C104" s="40"/>
      <c r="D104" s="40"/>
      <c r="E104" s="40"/>
      <c r="F104" s="40"/>
      <c r="G104" s="40"/>
      <c r="H104" s="40"/>
      <c r="I104" s="40"/>
      <c r="J104" s="40"/>
      <c r="K104" s="40"/>
    </row>
    <row r="105" customFormat="false" ht="12.8" hidden="false" customHeight="false" outlineLevel="0" collapsed="false">
      <c r="A105" s="41" t="s">
        <v>41</v>
      </c>
      <c r="B105" s="41"/>
      <c r="C105" s="41"/>
      <c r="D105" s="41"/>
      <c r="E105" s="41"/>
      <c r="F105" s="41"/>
      <c r="G105" s="41"/>
      <c r="H105" s="41"/>
      <c r="I105" s="41"/>
      <c r="J105" s="41"/>
      <c r="K105" s="41"/>
    </row>
    <row r="106" customFormat="false" ht="12.8" hidden="false" customHeight="false" outlineLevel="0" collapsed="false">
      <c r="A106" s="42" t="s">
        <v>42</v>
      </c>
      <c r="B106" s="42"/>
      <c r="C106" s="42"/>
      <c r="D106" s="42"/>
      <c r="E106" s="42"/>
      <c r="F106" s="42"/>
      <c r="G106" s="42"/>
      <c r="H106" s="42"/>
      <c r="I106" s="42"/>
      <c r="J106" s="42"/>
      <c r="K106" s="42"/>
    </row>
    <row r="107" customFormat="false" ht="12.8" hidden="false" customHeight="false" outlineLevel="0" collapsed="false">
      <c r="A107" s="43" t="s">
        <v>25</v>
      </c>
      <c r="B107" s="43"/>
      <c r="C107" s="44" t="s">
        <v>43</v>
      </c>
      <c r="D107" s="45" t="n">
        <f aca="false">D2</f>
        <v>4.85003</v>
      </c>
      <c r="E107" s="45"/>
      <c r="F107" s="44" t="s">
        <v>44</v>
      </c>
      <c r="G107" s="46" t="n">
        <f aca="false">D107*B107</f>
        <v>0</v>
      </c>
      <c r="H107" s="47"/>
      <c r="I107" s="48"/>
      <c r="J107" s="49"/>
      <c r="K107" s="50"/>
    </row>
    <row r="108" customFormat="false" ht="12.8" hidden="false" customHeight="false" outlineLevel="0" collapsed="false">
      <c r="A108" s="40" t="s">
        <v>45</v>
      </c>
      <c r="B108" s="40"/>
      <c r="C108" s="40"/>
      <c r="D108" s="40"/>
      <c r="E108" s="40"/>
      <c r="F108" s="40"/>
      <c r="G108" s="40"/>
      <c r="H108" s="40"/>
      <c r="I108" s="40"/>
      <c r="J108" s="40"/>
      <c r="K108" s="40"/>
    </row>
    <row r="109" customFormat="false" ht="12.8" hidden="false" customHeight="false" outlineLevel="0" collapsed="false">
      <c r="A109" s="51"/>
      <c r="K109" s="52"/>
    </row>
    <row r="110" customFormat="false" ht="12.8" hidden="false" customHeight="false" outlineLevel="0" collapsed="false">
      <c r="A110" s="53" t="s">
        <v>46</v>
      </c>
      <c r="B110" s="53"/>
      <c r="C110" s="53"/>
      <c r="D110" s="53"/>
      <c r="E110" s="54"/>
      <c r="G110" s="55" t="s">
        <v>47</v>
      </c>
      <c r="H110" s="55"/>
      <c r="I110" s="55"/>
      <c r="J110" s="55"/>
      <c r="K110" s="56"/>
    </row>
    <row r="111" customFormat="false" ht="12.8" hidden="false" customHeight="false" outlineLevel="0" collapsed="false">
      <c r="A111" s="57" t="s">
        <v>48</v>
      </c>
      <c r="B111" s="57"/>
      <c r="C111" s="57"/>
      <c r="D111" s="57"/>
      <c r="E111" s="1"/>
      <c r="G111" s="58" t="s">
        <v>49</v>
      </c>
      <c r="H111" s="58"/>
      <c r="I111" s="58"/>
      <c r="J111" s="58"/>
      <c r="K111" s="52"/>
    </row>
    <row r="112" customFormat="false" ht="12.8" hidden="false" customHeight="false" outlineLevel="0" collapsed="false">
      <c r="A112" s="57" t="s">
        <v>50</v>
      </c>
      <c r="B112" s="57"/>
      <c r="C112" s="57"/>
      <c r="D112" s="57"/>
      <c r="E112" s="1"/>
      <c r="G112" s="58" t="s">
        <v>51</v>
      </c>
      <c r="H112" s="58"/>
      <c r="I112" s="58"/>
      <c r="J112" s="58"/>
      <c r="K112" s="52"/>
    </row>
    <row r="113" customFormat="false" ht="12.8" hidden="false" customHeight="false" outlineLevel="0" collapsed="false">
      <c r="A113" s="57" t="s">
        <v>52</v>
      </c>
      <c r="B113" s="57"/>
      <c r="C113" s="57"/>
      <c r="D113" s="57"/>
      <c r="E113" s="1"/>
      <c r="G113" s="59" t="s">
        <v>53</v>
      </c>
      <c r="H113" s="60" t="n">
        <v>245</v>
      </c>
      <c r="I113" s="61" t="n">
        <f aca="false">D2*H113</f>
        <v>1188.25735</v>
      </c>
      <c r="J113" s="61"/>
      <c r="K113" s="52"/>
    </row>
    <row r="114" customFormat="false" ht="12.8" hidden="false" customHeight="false" outlineLevel="0" collapsed="false">
      <c r="A114" s="57" t="s">
        <v>54</v>
      </c>
      <c r="B114" s="57"/>
      <c r="C114" s="57"/>
      <c r="D114" s="57"/>
      <c r="E114" s="1"/>
      <c r="H114" s="62"/>
      <c r="I114" s="63"/>
      <c r="J114" s="64"/>
      <c r="K114" s="52"/>
    </row>
    <row r="115" customFormat="false" ht="12.8" hidden="false" customHeight="true" outlineLevel="0" collapsed="false">
      <c r="A115" s="65" t="s">
        <v>55</v>
      </c>
      <c r="B115" s="65"/>
      <c r="C115" s="65"/>
      <c r="D115" s="65"/>
      <c r="E115" s="66"/>
      <c r="G115" s="67" t="s">
        <v>56</v>
      </c>
      <c r="H115" s="67"/>
      <c r="I115" s="67"/>
      <c r="J115" s="67"/>
      <c r="K115" s="52"/>
    </row>
    <row r="116" customFormat="false" ht="12.8" hidden="false" customHeight="false" outlineLevel="0" collapsed="false">
      <c r="A116" s="65"/>
      <c r="B116" s="65"/>
      <c r="C116" s="65"/>
      <c r="D116" s="65"/>
      <c r="E116" s="66"/>
      <c r="G116" s="68" t="s">
        <v>57</v>
      </c>
      <c r="H116" s="68"/>
      <c r="I116" s="69" t="n">
        <v>11.27</v>
      </c>
      <c r="J116" s="69"/>
      <c r="K116" s="52"/>
    </row>
    <row r="117" customFormat="false" ht="12.8" hidden="false" customHeight="false" outlineLevel="0" collapsed="false">
      <c r="A117" s="65"/>
      <c r="B117" s="65"/>
      <c r="C117" s="65"/>
      <c r="D117" s="65"/>
      <c r="E117" s="66"/>
      <c r="G117" s="59" t="s">
        <v>58</v>
      </c>
      <c r="H117" s="59"/>
      <c r="I117" s="70" t="n">
        <f aca="false">I116*151.6665</f>
        <v>1709.281455</v>
      </c>
      <c r="J117" s="70"/>
      <c r="K117" s="52"/>
    </row>
    <row r="118" customFormat="false" ht="12.8" hidden="false" customHeight="false" outlineLevel="0" collapsed="false">
      <c r="A118" s="71"/>
      <c r="B118" s="71"/>
      <c r="C118" s="71"/>
      <c r="D118" s="71"/>
      <c r="E118" s="72"/>
      <c r="F118" s="73"/>
      <c r="G118" s="74"/>
      <c r="H118" s="73"/>
      <c r="I118" s="74"/>
      <c r="J118" s="75"/>
      <c r="K118" s="76"/>
    </row>
    <row r="120" customFormat="false" ht="12.8" hidden="false" customHeight="false" outlineLevel="0" collapsed="false">
      <c r="A120" s="14" t="s">
        <v>59</v>
      </c>
    </row>
  </sheetData>
  <mergeCells count="42">
    <mergeCell ref="A2:C2"/>
    <mergeCell ref="G2:I2"/>
    <mergeCell ref="A3:K3"/>
    <mergeCell ref="A4:K4"/>
    <mergeCell ref="A5:A6"/>
    <mergeCell ref="A18:K18"/>
    <mergeCell ref="A19:K19"/>
    <mergeCell ref="A20:A21"/>
    <mergeCell ref="A34:K34"/>
    <mergeCell ref="A35:K35"/>
    <mergeCell ref="A36:A37"/>
    <mergeCell ref="A48:K48"/>
    <mergeCell ref="A49:A50"/>
    <mergeCell ref="A64:K64"/>
    <mergeCell ref="A65:A66"/>
    <mergeCell ref="A77:K77"/>
    <mergeCell ref="A78:A79"/>
    <mergeCell ref="A89:K89"/>
    <mergeCell ref="A90:A91"/>
    <mergeCell ref="A102:K102"/>
    <mergeCell ref="A103:K103"/>
    <mergeCell ref="A104:K104"/>
    <mergeCell ref="A105:K105"/>
    <mergeCell ref="A106:K106"/>
    <mergeCell ref="A107:B107"/>
    <mergeCell ref="A108:K108"/>
    <mergeCell ref="A110:D110"/>
    <mergeCell ref="G110:J110"/>
    <mergeCell ref="A111:D111"/>
    <mergeCell ref="G111:J111"/>
    <mergeCell ref="A112:D112"/>
    <mergeCell ref="G112:J112"/>
    <mergeCell ref="A113:D113"/>
    <mergeCell ref="I113:J113"/>
    <mergeCell ref="A114:D114"/>
    <mergeCell ref="A115:D117"/>
    <mergeCell ref="G115:J115"/>
    <mergeCell ref="G116:H116"/>
    <mergeCell ref="I116:J116"/>
    <mergeCell ref="G117:H117"/>
    <mergeCell ref="I117:J117"/>
    <mergeCell ref="A118:D118"/>
  </mergeCells>
  <conditionalFormatting sqref="G38:G48 G51:G64 G22:G33 G7:G17 G67:G76">
    <cfRule type="cellIs" priority="2" operator="greaterThan" aboveAverage="0" equalAverage="0" bottom="0" percent="0" rank="0" text="" dxfId="0">
      <formula>0</formula>
    </cfRule>
  </conditionalFormatting>
  <conditionalFormatting sqref="G89 G92:G101">
    <cfRule type="cellIs" priority="3" operator="greaterThan" aboveAverage="0" equalAverage="0" bottom="0" percent="0" rank="0" text="" dxfId="1">
      <formula>0</formula>
    </cfRule>
  </conditionalFormatting>
  <conditionalFormatting sqref="G77 G80:G88">
    <cfRule type="cellIs" priority="4" operator="greaterThan" aboveAverage="0" equalAverage="0" bottom="0" percent="0" rank="0" text="" dxfId="2">
      <formula>0</formula>
    </cfRule>
  </conditionalFormatting>
  <printOptions headings="false" gridLines="false" gridLinesSet="true" horizontalCentered="true" verticalCentered="false"/>
  <pageMargins left="0.708333333333333" right="0.708333333333333" top="0.747916666666667" bottom="0.747916666666667" header="0.315277777777778" footer="0.315277777777778"/>
  <pageSetup paperSize="9" scale="88" fitToWidth="1" fitToHeight="1" pageOrder="downThenOver" orientation="portrait" blackAndWhite="false" draft="false" cellComments="none" horizontalDpi="300" verticalDpi="300" copies="1"/>
  <headerFooter differentFirst="false" differentOddEven="false">
    <oddHeader>&amp;L&amp;"Bookman Old Style,Normal"&amp;14CFR CGT MIDIPY&amp;R&amp;20Grilles de Salaires : cat C  </oddHeader>
    <oddFooter>&amp;C&amp;P</oddFooter>
  </headerFooter>
  <rowBreaks count="1" manualBreakCount="1">
    <brk id="63" man="true" max="16383" min="0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323</TotalTime>
  <Application>LibreOffice/7.1.5.2$Windows_X86_64 LibreOffice_project/85f04e9f809797b8199d13c421bd8a2b025d52b5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2003-01-29T19:02:52Z</dcterms:created>
  <dc:creator>win 98</dc:creator>
  <dc:description/>
  <dc:language>fr-FR</dc:language>
  <cp:lastModifiedBy/>
  <cp:lastPrinted>2022-01-10T10:09:17Z</cp:lastPrinted>
  <dcterms:modified xsi:type="dcterms:W3CDTF">2023-01-10T17:08:01Z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